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9330"/>
  </bookViews>
  <sheets>
    <sheet name="別紙１" sheetId="10" r:id="rId1"/>
    <sheet name="記入例" sheetId="7" r:id="rId2"/>
  </sheets>
  <definedNames>
    <definedName name="_xlnm.Print_Area" localSheetId="1">記入例!$A$1:$AG$91</definedName>
    <definedName name="_xlnm.Print_Area" localSheetId="0">別紙１!$A$1:$AG$90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<sst xmlns="http://schemas.openxmlformats.org/spreadsheetml/2006/main" xmlns:r="http://schemas.openxmlformats.org/officeDocument/2006/relationships" count="32" uniqueCount="32">
  <si>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計画</t>
    <rPh sb="0" eb="2">
      <t>ケイカク</t>
    </rPh>
    <phoneticPr fontId="1"/>
  </si>
  <si>
    <t>工事期間</t>
    <rPh sb="0" eb="2">
      <t>コウジ</t>
    </rPh>
    <rPh sb="2" eb="4">
      <t>キカン</t>
    </rPh>
    <phoneticPr fontId="1"/>
  </si>
  <si>
    <t>休暇等</t>
    <rPh sb="0" eb="2">
      <t>キュウカ</t>
    </rPh>
    <rPh sb="2" eb="3">
      <t>ナド</t>
    </rPh>
    <phoneticPr fontId="1"/>
  </si>
  <si>
    <t>対象期間</t>
    <rPh sb="0" eb="2">
      <t>タイショウ</t>
    </rPh>
    <rPh sb="2" eb="4">
      <t>キカン</t>
    </rPh>
    <phoneticPr fontId="1"/>
  </si>
  <si>
    <t>曜日</t>
    <rPh sb="0" eb="2">
      <t>ヨウビ</t>
    </rPh>
    <phoneticPr fontId="1"/>
  </si>
  <si>
    <t>工事名</t>
    <rPh sb="0" eb="3">
      <t>コウジメイ</t>
    </rPh>
    <phoneticPr fontId="1"/>
  </si>
  <si>
    <t>実績</t>
    <rPh sb="0" eb="2">
      <t>ジッセキ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</si>
  <si>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</si>
  <si>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閉所日数</t>
    <rPh sb="0" eb="2">
      <t>ヘイショ</t>
    </rPh>
    <rPh sb="2" eb="4">
      <t>ニッスウ</t>
    </rPh>
    <phoneticPr fontId="1"/>
  </si>
  <si>
    <t>休</t>
  </si>
  <si>
    <t>計画日数</t>
    <rPh sb="0" eb="2">
      <t>ケイカク</t>
    </rPh>
    <rPh sb="2" eb="4">
      <t>ニッスウ</t>
    </rPh>
    <phoneticPr fontId="1"/>
  </si>
  <si>
    <t>行事</t>
    <rPh sb="0" eb="2">
      <t>ギョウジ</t>
    </rPh>
    <phoneticPr fontId="1"/>
  </si>
  <si>
    <t>計画率</t>
    <rPh sb="0" eb="2">
      <t>ケイカク</t>
    </rPh>
    <rPh sb="2" eb="3">
      <t>リツ</t>
    </rPh>
    <phoneticPr fontId="1"/>
  </si>
  <si>
    <t>月日</t>
    <rPh sb="0" eb="1">
      <t>ツキ</t>
    </rPh>
    <rPh sb="1" eb="2">
      <t>ヒ</t>
    </rPh>
    <phoneticPr fontId="1"/>
  </si>
  <si>
    <t>休暇等</t>
    <rPh sb="0" eb="2">
      <t>キュウカ</t>
    </rPh>
    <rPh sb="2" eb="3">
      <t>トウ</t>
    </rPh>
    <phoneticPr fontId="1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</si>
  <si>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</si>
  <si>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</si>
  <si>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：</t>
  </si>
  <si>
    <t>夏休</t>
  </si>
  <si>
    <t>冬休</t>
  </si>
  <si>
    <t>閉所率</t>
    <rPh sb="0" eb="2">
      <t>ヘイショ</t>
    </rPh>
    <rPh sb="2" eb="3">
      <t>リツ</t>
    </rPh>
    <phoneticPr fontId="1"/>
  </si>
  <si>
    <t>休日相当</t>
    <rPh sb="0" eb="2">
      <t>キュウジツ</t>
    </rPh>
    <rPh sb="2" eb="4">
      <t>ソウトウ</t>
    </rPh>
    <phoneticPr fontId="1"/>
  </si>
  <si>
    <t>残数</t>
    <rPh sb="0" eb="1">
      <t>ノコ</t>
    </rPh>
    <rPh sb="1" eb="2">
      <t>スウ</t>
    </rPh>
    <phoneticPr fontId="1"/>
  </si>
  <si>
    <t>雨</t>
  </si>
  <si>
    <t>【記入例】</t>
    <rPh sb="1" eb="4">
      <t>キニュウレイ</t>
    </rPh>
    <phoneticPr fontId="1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</si>
  <si>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1"/>
  </si>
  <si>
    <t>○○○○工事(○○○○２-○工区)</t>
    <rPh sb="4" eb="6">
      <t>コウジ</t>
    </rPh>
    <rPh sb="14" eb="16">
      <t>コウク</t>
    </rPh>
    <phoneticPr fontId="1"/>
  </si>
  <si>
    <t>休</t>
    <rPh sb="0" eb="1">
      <t>ヤス</t>
    </rPh>
    <phoneticPr fontId="1"/>
  </si>
  <si>
    <t>雨</t>
    <rPh sb="0" eb="1">
      <t>アメ</t>
    </rPh>
    <phoneticPr fontId="1"/>
  </si>
  <si>
    <t>28.5%以上：通期の4週8休</t>
    <rPh sb="5" eb="7">
      <t>イジョウ</t>
    </rPh>
    <rPh sb="8" eb="10">
      <t>ツウキ</t>
    </rPh>
    <rPh sb="12" eb="13">
      <t>シュウ</t>
    </rPh>
    <rPh sb="14" eb="15">
      <t>キュウ</t>
    </rPh>
    <phoneticPr fontId="1"/>
  </si>
  <si>
    <t>月単位達成</t>
    <rPh sb="0" eb="3">
      <t>ツキタンイ</t>
    </rPh>
    <rPh sb="3" eb="5">
      <t>タッセイ</t>
    </rPh>
    <phoneticPr fontId="1"/>
  </si>
  <si>
    <t>※西暦入力</t>
    <rPh sb="1" eb="3">
      <t>セイレキ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</si>
</sst>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m/d"/>
    <numFmt numFmtId="177" formatCode="d"/>
    <numFmt numFmtId="178" formatCode="[$-411]ggge&quot;年&quot;m&quot;月&quot;d&quot;日&quot;;@"/>
    <numFmt numFmtId="179" formatCode="###&quot;日間&quot;"/>
    <numFmt numFmtId="180" formatCode="0_);[Red]\(0\)"/>
    <numFmt numFmtId="181" formatCode="0.0%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ｺﾞｼｯｸM"/>
      <family val="3"/>
    </font>
    <font>
      <sz val="16"/>
      <color theme="1"/>
      <name val="HGｺﾞｼｯｸM"/>
      <family val="3"/>
    </font>
    <font>
      <sz val="11"/>
      <color auto="1"/>
      <name val="HGｺﾞｼｯｸM"/>
      <family val="3"/>
    </font>
    <font>
      <sz val="11"/>
      <color rgb="FFFF0000"/>
      <name val="HGｺﾞｼｯｸM"/>
      <family val="3"/>
    </font>
    <font>
      <sz val="11"/>
      <color theme="1"/>
      <name val="ＭＳ Ｐゴシック"/>
      <family val="3"/>
      <scheme val="minor"/>
    </font>
    <font>
      <sz val="11"/>
      <color theme="0"/>
      <name val="HGPｺﾞｼｯｸM"/>
      <family val="3"/>
    </font>
    <font>
      <sz val="11"/>
      <color theme="1"/>
      <name val="HGPｺﾞｼｯｸM"/>
      <family val="3"/>
    </font>
    <font>
      <sz val="12"/>
      <color theme="1"/>
      <name val="HGｺﾞｼｯｸM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00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textRotation="255"/>
      <protection locked="0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2" fillId="2" borderId="11" xfId="0" applyFont="1" applyFill="1" applyBorder="1" applyAlignment="1" applyProtection="1">
      <alignment horizontal="center" vertical="center" textRotation="255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textRotation="255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7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textRotation="255"/>
      <protection locked="0"/>
    </xf>
    <xf numFmtId="0" fontId="2" fillId="2" borderId="16" xfId="0" applyFont="1" applyFill="1" applyBorder="1" applyAlignment="1" applyProtection="1">
      <alignment horizontal="center" vertical="center" textRotation="255"/>
      <protection locked="0"/>
    </xf>
    <xf numFmtId="0" fontId="2" fillId="2" borderId="17" xfId="0" applyFont="1" applyFill="1" applyBorder="1" applyAlignment="1" applyProtection="1">
      <alignment horizontal="center" vertical="center" textRotation="255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178" fontId="5" fillId="3" borderId="19" xfId="0" applyNumberFormat="1" applyFont="1" applyFill="1" applyBorder="1" applyAlignment="1" applyProtection="1">
      <alignment horizontal="center" vertical="center"/>
      <protection locked="0"/>
    </xf>
    <xf numFmtId="178" fontId="2" fillId="3" borderId="0" xfId="0" applyNumberFormat="1" applyFont="1" applyFill="1" applyAlignment="1" applyProtection="1">
      <alignment horizontal="center" vertical="center"/>
      <protection locked="0"/>
    </xf>
    <xf numFmtId="178" fontId="5" fillId="3" borderId="20" xfId="0" applyNumberFormat="1" applyFont="1" applyFill="1" applyBorder="1" applyAlignment="1" applyProtection="1">
      <alignment horizontal="center" vertical="center"/>
      <protection locked="0"/>
    </xf>
    <xf numFmtId="178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180" fontId="2" fillId="0" borderId="22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180" fontId="2" fillId="0" borderId="8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1" fontId="2" fillId="0" borderId="22" xfId="1" applyNumberFormat="1" applyFont="1" applyBorder="1" applyAlignment="1">
      <alignment horizontal="center" vertical="center"/>
    </xf>
    <xf numFmtId="181" fontId="2" fillId="0" borderId="23" xfId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1" fontId="2" fillId="0" borderId="29" xfId="1" applyNumberFormat="1" applyFont="1" applyBorder="1" applyAlignment="1">
      <alignment horizontal="center" vertical="center"/>
    </xf>
    <xf numFmtId="181" fontId="2" fillId="0" borderId="30" xfId="1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1" fontId="7" fillId="4" borderId="32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7" fillId="4" borderId="18" xfId="0" applyNumberFormat="1" applyFont="1" applyFill="1" applyBorder="1" applyAlignment="1">
      <alignment horizontal="center" vertical="center"/>
    </xf>
    <xf numFmtId="176" fontId="2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textRotation="255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2" fillId="0" borderId="36" xfId="0" applyFont="1" applyBorder="1" applyAlignment="1" applyProtection="1">
      <alignment horizontal="center" vertical="center" textRotation="255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 textRotation="255"/>
      <protection locked="0"/>
    </xf>
    <xf numFmtId="0" fontId="2" fillId="2" borderId="35" xfId="0" applyFont="1" applyFill="1" applyBorder="1" applyAlignment="1" applyProtection="1">
      <alignment horizontal="center" vertical="center" textRotation="255"/>
      <protection locked="0"/>
    </xf>
    <xf numFmtId="0" fontId="2" fillId="2" borderId="36" xfId="0" applyFont="1" applyFill="1" applyBorder="1" applyAlignment="1" applyProtection="1">
      <alignment horizontal="center" vertical="center" textRotation="255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2" xfId="0" applyFont="1" applyBorder="1">
      <alignment vertical="center"/>
    </xf>
    <xf numFmtId="0" fontId="9" fillId="0" borderId="0" xfId="0" applyFont="1" applyAlignment="1">
      <alignment horizontal="right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1" fontId="2" fillId="0" borderId="33" xfId="1" applyNumberFormat="1" applyFont="1" applyBorder="1" applyAlignment="1">
      <alignment horizontal="center" vertical="center"/>
    </xf>
    <xf numFmtId="181" fontId="2" fillId="0" borderId="34" xfId="1" applyNumberFormat="1" applyFont="1" applyBorder="1" applyAlignment="1">
      <alignment horizontal="center" vertical="center"/>
    </xf>
    <xf numFmtId="181" fontId="2" fillId="0" borderId="37" xfId="1" applyNumberFormat="1" applyFont="1" applyBorder="1" applyAlignment="1">
      <alignment horizontal="center" vertical="center"/>
    </xf>
    <xf numFmtId="1" fontId="2" fillId="0" borderId="0" xfId="0" applyNumberFormat="1" applyFo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78" fontId="2" fillId="3" borderId="19" xfId="0" applyNumberFormat="1" applyFont="1" applyFill="1" applyBorder="1" applyAlignment="1" applyProtection="1">
      <alignment horizontal="center" vertical="center"/>
      <protection locked="0"/>
    </xf>
    <xf numFmtId="178" fontId="2" fillId="3" borderId="20" xfId="0" applyNumberFormat="1" applyFont="1" applyFill="1" applyBorder="1" applyAlignment="1" applyProtection="1">
      <alignment horizontal="center" vertical="center"/>
      <protection locked="0"/>
    </xf>
    <xf numFmtId="178" fontId="2" fillId="3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パーセント" xfId="1" builtinId="5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257175</xdr:colOff>
      <xdr:row>9</xdr:row>
      <xdr:rowOff>38100</xdr:rowOff>
    </xdr:from>
    <xdr:to xmlns:xdr="http://schemas.openxmlformats.org/drawingml/2006/spreadsheetDrawing">
      <xdr:col>11</xdr:col>
      <xdr:colOff>85725</xdr:colOff>
      <xdr:row>13</xdr:row>
      <xdr:rowOff>59055</xdr:rowOff>
    </xdr:to>
    <xdr:sp macro="" textlink="">
      <xdr:nvSpPr>
        <xdr:cNvPr id="2" name="角丸四角形吹き出し 1"/>
        <xdr:cNvSpPr/>
      </xdr:nvSpPr>
      <xdr:spPr>
        <a:xfrm>
          <a:off x="1073150" y="1647825"/>
          <a:ext cx="2383155" cy="706755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/>
            <a:ea typeface="HGｺﾞｼｯｸM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カレンダーが自動入力されます。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76200</xdr:colOff>
      <xdr:row>24</xdr:row>
      <xdr:rowOff>118745</xdr:rowOff>
    </xdr:from>
    <xdr:to xmlns:xdr="http://schemas.openxmlformats.org/drawingml/2006/spreadsheetDrawing">
      <xdr:col>22</xdr:col>
      <xdr:colOff>38100</xdr:colOff>
      <xdr:row>30</xdr:row>
      <xdr:rowOff>39370</xdr:rowOff>
    </xdr:to>
    <xdr:sp macro="" textlink="">
      <xdr:nvSpPr>
        <xdr:cNvPr id="4" name="角丸四角形吹き出し 3"/>
        <xdr:cNvSpPr/>
      </xdr:nvSpPr>
      <xdr:spPr>
        <a:xfrm>
          <a:off x="4298315" y="4300220"/>
          <a:ext cx="2232660" cy="949325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38100</xdr:colOff>
      <xdr:row>18</xdr:row>
      <xdr:rowOff>29210</xdr:rowOff>
    </xdr:from>
    <xdr:to xmlns:xdr="http://schemas.openxmlformats.org/drawingml/2006/spreadsheetDrawing">
      <xdr:col>14</xdr:col>
      <xdr:colOff>161925</xdr:colOff>
      <xdr:row>19</xdr:row>
      <xdr:rowOff>123825</xdr:rowOff>
    </xdr:to>
    <xdr:sp macro="" textlink="">
      <xdr:nvSpPr>
        <xdr:cNvPr id="7" name="角丸四角形吹き出し 6"/>
        <xdr:cNvSpPr/>
      </xdr:nvSpPr>
      <xdr:spPr>
        <a:xfrm>
          <a:off x="1421765" y="3181985"/>
          <a:ext cx="2962275" cy="266065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180975</xdr:colOff>
      <xdr:row>18</xdr:row>
      <xdr:rowOff>19050</xdr:rowOff>
    </xdr:from>
    <xdr:to xmlns:xdr="http://schemas.openxmlformats.org/drawingml/2006/spreadsheetDrawing">
      <xdr:col>29</xdr:col>
      <xdr:colOff>228600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54625" y="3171825"/>
          <a:ext cx="3453765" cy="495300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/>
            <a:ea typeface="HGｺﾞｼｯｸM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76200</xdr:colOff>
      <xdr:row>72</xdr:row>
      <xdr:rowOff>104775</xdr:rowOff>
    </xdr:from>
    <xdr:to xmlns:xdr="http://schemas.openxmlformats.org/drawingml/2006/spreadsheetDrawing">
      <xdr:col>30</xdr:col>
      <xdr:colOff>76200</xdr:colOff>
      <xdr:row>74</xdr:row>
      <xdr:rowOff>95250</xdr:rowOff>
    </xdr:to>
    <xdr:sp macro="" textlink="">
      <xdr:nvSpPr>
        <xdr:cNvPr id="11" name="角丸四角形吹き出し 10"/>
        <xdr:cNvSpPr/>
      </xdr:nvSpPr>
      <xdr:spPr>
        <a:xfrm>
          <a:off x="6285230" y="12515850"/>
          <a:ext cx="2554605" cy="333375"/>
        </a:xfrm>
        <a:prstGeom prst="wedgeRoundRectCallout">
          <a:avLst>
            <a:gd name="adj1" fmla="val 13717"/>
            <a:gd name="adj2" fmla="val 3459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190500</xdr:colOff>
      <xdr:row>5</xdr:row>
      <xdr:rowOff>9525</xdr:rowOff>
    </xdr:from>
    <xdr:to xmlns:xdr="http://schemas.openxmlformats.org/drawingml/2006/spreadsheetDrawing">
      <xdr:col>25</xdr:col>
      <xdr:colOff>247650</xdr:colOff>
      <xdr:row>6</xdr:row>
      <xdr:rowOff>114300</xdr:rowOff>
    </xdr:to>
    <xdr:sp macro="" textlink="">
      <xdr:nvSpPr>
        <xdr:cNvPr id="10" name="角丸四角形吹き出し 9"/>
        <xdr:cNvSpPr/>
      </xdr:nvSpPr>
      <xdr:spPr>
        <a:xfrm>
          <a:off x="5264150" y="933450"/>
          <a:ext cx="232791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⑥現場閉所率が自動計算されます。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85725</xdr:colOff>
      <xdr:row>7</xdr:row>
      <xdr:rowOff>109220</xdr:rowOff>
    </xdr:from>
    <xdr:to xmlns:xdr="http://schemas.openxmlformats.org/drawingml/2006/spreadsheetDrawing">
      <xdr:col>30</xdr:col>
      <xdr:colOff>47625</xdr:colOff>
      <xdr:row>12</xdr:row>
      <xdr:rowOff>148590</xdr:rowOff>
    </xdr:to>
    <xdr:sp macro="" textlink="">
      <xdr:nvSpPr>
        <xdr:cNvPr id="12" name="角丸四角形吹き出し 11"/>
        <xdr:cNvSpPr/>
      </xdr:nvSpPr>
      <xdr:spPr>
        <a:xfrm>
          <a:off x="6578600" y="1376045"/>
          <a:ext cx="2232660" cy="896620"/>
        </a:xfrm>
        <a:prstGeom prst="wedgeRoundRectCallout">
          <a:avLst>
            <a:gd name="adj1" fmla="val 100686"/>
            <a:gd name="adj2" fmla="val -136636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⑦通期の４週８休の現場閉所率に対する残り休日数が表示されます。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/>
            <a:ea typeface="HGｺﾞｼｯｸM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休日計画の目安に使用してください。</a:t>
          </a:r>
        </a:p>
      </xdr:txBody>
    </xdr:sp>
    <xdr:clientData/>
  </xdr:twoCellAnchor>
  <xdr:twoCellAnchor>
    <xdr:from xmlns:xdr="http://schemas.openxmlformats.org/drawingml/2006/spreadsheetDrawing">
      <xdr:col>35</xdr:col>
      <xdr:colOff>572135</xdr:colOff>
      <xdr:row>55</xdr:row>
      <xdr:rowOff>133350</xdr:rowOff>
    </xdr:from>
    <xdr:to xmlns:xdr="http://schemas.openxmlformats.org/drawingml/2006/spreadsheetDrawing">
      <xdr:col>39</xdr:col>
      <xdr:colOff>76200</xdr:colOff>
      <xdr:row>62</xdr:row>
      <xdr:rowOff>138430</xdr:rowOff>
    </xdr:to>
    <xdr:sp macro="" textlink="">
      <xdr:nvSpPr>
        <xdr:cNvPr id="20" name="角丸四角形吹き出し 3"/>
        <xdr:cNvSpPr/>
      </xdr:nvSpPr>
      <xdr:spPr>
        <a:xfrm>
          <a:off x="12292330" y="9629775"/>
          <a:ext cx="2247265" cy="1205230"/>
        </a:xfrm>
        <a:prstGeom prst="wedgeRoundRectCallout">
          <a:avLst>
            <a:gd name="adj1" fmla="val 184160"/>
            <a:gd name="adj2" fmla="val 369764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endParaRPr kumimoji="1" lang="ja-JP" altLang="en-US" sz="1050">
            <a:solidFill>
              <a:srgbClr val="00206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85725</xdr:colOff>
      <xdr:row>81</xdr:row>
      <xdr:rowOff>38100</xdr:rowOff>
    </xdr:from>
    <xdr:to xmlns:xdr="http://schemas.openxmlformats.org/drawingml/2006/spreadsheetDrawing">
      <xdr:col>30</xdr:col>
      <xdr:colOff>142875</xdr:colOff>
      <xdr:row>90</xdr:row>
      <xdr:rowOff>118745</xdr:rowOff>
    </xdr:to>
    <xdr:sp macro="" textlink="">
      <xdr:nvSpPr>
        <xdr:cNvPr id="21" name="角丸四角形吹き出し 3"/>
        <xdr:cNvSpPr/>
      </xdr:nvSpPr>
      <xdr:spPr>
        <a:xfrm>
          <a:off x="6862445" y="13992225"/>
          <a:ext cx="2044065" cy="1623695"/>
        </a:xfrm>
        <a:prstGeom prst="wedgeRoundRectCallout">
          <a:avLst>
            <a:gd name="adj1" fmla="val 54838"/>
            <a:gd name="adj2" fmla="val -12531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⑧最終月において，暦上の土曜日・日曜日の閉所では</a:t>
          </a:r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28.5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％に満たない場合は，その月の土曜日・日曜日の合計日数以上に閉所を行っている場合に，４週８休</a:t>
          </a:r>
          <a:r>
            <a:rPr kumimoji="1" lang="en-US" altLang="ja-JP" sz="1050">
              <a:solidFill>
                <a:srgbClr val="002060"/>
              </a:solidFill>
              <a:latin typeface="HGｺﾞｼｯｸM"/>
              <a:ea typeface="HGｺﾞｼｯｸM"/>
            </a:rPr>
            <a:t>(28.5</a:t>
          </a:r>
          <a:r>
            <a:rPr kumimoji="1" lang="ja-JP" altLang="en-US" sz="1050">
              <a:solidFill>
                <a:srgbClr val="002060"/>
              </a:solidFill>
              <a:latin typeface="HGｺﾞｼｯｸM"/>
              <a:ea typeface="HGｺﾞｼｯｸM"/>
            </a:rPr>
            <a:t>％）以上を達成しているものとみなす。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266700</xdr:colOff>
      <xdr:row>78</xdr:row>
      <xdr:rowOff>168275</xdr:rowOff>
    </xdr:from>
    <xdr:to xmlns:xdr="http://schemas.openxmlformats.org/drawingml/2006/spreadsheetDrawing">
      <xdr:col>9</xdr:col>
      <xdr:colOff>9525</xdr:colOff>
      <xdr:row>87</xdr:row>
      <xdr:rowOff>49530</xdr:rowOff>
    </xdr:to>
    <xdr:sp macro="" textlink="">
      <xdr:nvSpPr>
        <xdr:cNvPr id="22" name="四角形: 角を丸くする 21"/>
        <xdr:cNvSpPr/>
      </xdr:nvSpPr>
      <xdr:spPr>
        <a:xfrm>
          <a:off x="2218055" y="13608050"/>
          <a:ext cx="594360" cy="142430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9525</xdr:colOff>
      <xdr:row>79</xdr:row>
      <xdr:rowOff>0</xdr:rowOff>
    </xdr:from>
    <xdr:to xmlns:xdr="http://schemas.openxmlformats.org/drawingml/2006/spreadsheetDrawing">
      <xdr:col>16</xdr:col>
      <xdr:colOff>38100</xdr:colOff>
      <xdr:row>87</xdr:row>
      <xdr:rowOff>59055</xdr:rowOff>
    </xdr:to>
    <xdr:sp macro="" textlink="">
      <xdr:nvSpPr>
        <xdr:cNvPr id="23" name="四角形: 角を丸くする 22"/>
        <xdr:cNvSpPr/>
      </xdr:nvSpPr>
      <xdr:spPr>
        <a:xfrm>
          <a:off x="4231640" y="13611225"/>
          <a:ext cx="596265" cy="1430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266700</xdr:colOff>
      <xdr:row>78</xdr:row>
      <xdr:rowOff>158115</xdr:rowOff>
    </xdr:from>
    <xdr:to xmlns:xdr="http://schemas.openxmlformats.org/drawingml/2006/spreadsheetDrawing">
      <xdr:col>23</xdr:col>
      <xdr:colOff>9525</xdr:colOff>
      <xdr:row>87</xdr:row>
      <xdr:rowOff>39370</xdr:rowOff>
    </xdr:to>
    <xdr:sp macro="" textlink="">
      <xdr:nvSpPr>
        <xdr:cNvPr id="24" name="四角形: 角を丸くする 23"/>
        <xdr:cNvSpPr/>
      </xdr:nvSpPr>
      <xdr:spPr>
        <a:xfrm>
          <a:off x="6191885" y="13597890"/>
          <a:ext cx="594360" cy="142430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 xmlns:xdr="http://schemas.openxmlformats.org/drawingml/2006/spreadsheetDrawing">
      <xdr:col>22</xdr:col>
      <xdr:colOff>161925</xdr:colOff>
      <xdr:row>58</xdr:row>
      <xdr:rowOff>49530</xdr:rowOff>
    </xdr:from>
    <xdr:ext cx="2266950" cy="1029970"/>
    <xdr:sp macro="" textlink="">
      <xdr:nvSpPr>
        <xdr:cNvPr id="3" name="四角形: 角を丸くする 2"/>
        <xdr:cNvSpPr/>
      </xdr:nvSpPr>
      <xdr:spPr>
        <a:xfrm>
          <a:off x="6654800" y="10060305"/>
          <a:ext cx="2266950" cy="102997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⑨対象期間において，全ての月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日間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毎に週休２日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(28.5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以上の取組を達成した場合は，補正係数を変更。（一般土木事業）</a:t>
          </a:r>
          <a:endParaRPr lang="ja-JP" altLang="ja-JP">
            <a:solidFill>
              <a:srgbClr val="002060"/>
            </a:solidFill>
            <a:effectLst/>
          </a:endParaRPr>
        </a:p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I88"/>
  <sheetViews>
    <sheetView tabSelected="1" view="pageBreakPreview" zoomScaleSheetLayoutView="100" workbookViewId="0">
      <selection activeCell="AI3" sqref="AI3"/>
    </sheetView>
  </sheetViews>
  <sheetFormatPr defaultColWidth="9" defaultRowHeight="13.5"/>
  <cols>
    <col min="1" max="1" width="3.6328125" style="1" customWidth="1"/>
    <col min="2" max="2" width="7.08984375" style="2" bestFit="1" customWidth="1"/>
    <col min="3" max="30" width="3.7265625" style="2" customWidth="1"/>
    <col min="31" max="31" width="3.26953125" style="2" customWidth="1"/>
    <col min="32" max="32" width="11.08984375" style="1" customWidth="1"/>
    <col min="33" max="33" width="6.453125" style="2" bestFit="1" customWidth="1"/>
    <col min="34" max="16384" width="9" style="1"/>
  </cols>
  <sheetData>
    <row r="1" spans="2:35" ht="18.75">
      <c r="B1" s="3" t="s">
        <v>15</v>
      </c>
      <c r="M1" s="55"/>
      <c r="AG1" s="107"/>
    </row>
    <row r="2" spans="2:35" ht="13.5" customHeight="1">
      <c r="Q2" s="1"/>
      <c r="S2" s="61"/>
      <c r="T2" s="64"/>
      <c r="U2" s="67" t="s">
        <v>3</v>
      </c>
      <c r="V2" s="70"/>
      <c r="W2" s="67" t="s">
        <v>8</v>
      </c>
      <c r="X2" s="70"/>
      <c r="Y2" s="76" t="s">
        <v>20</v>
      </c>
      <c r="Z2" s="79"/>
      <c r="AB2" s="83" t="s">
        <v>21</v>
      </c>
      <c r="AC2" s="76"/>
      <c r="AD2" s="76"/>
      <c r="AE2" s="76"/>
      <c r="AF2" s="76"/>
      <c r="AG2" s="79" t="s">
        <v>22</v>
      </c>
    </row>
    <row r="3" spans="2:35" ht="13.5" customHeight="1">
      <c r="B3" s="4" t="s">
        <v>5</v>
      </c>
      <c r="C3" s="4"/>
      <c r="D3" s="4"/>
      <c r="E3" s="4"/>
      <c r="F3" s="2" t="s">
        <v>17</v>
      </c>
      <c r="G3" s="49"/>
      <c r="H3" s="49"/>
      <c r="I3" s="49"/>
      <c r="J3" s="49"/>
      <c r="K3" s="49"/>
      <c r="L3" s="49"/>
      <c r="M3" s="49"/>
      <c r="N3" s="49"/>
      <c r="O3" s="49"/>
      <c r="P3" s="49"/>
      <c r="R3" s="1"/>
      <c r="S3" s="62" t="s">
        <v>0</v>
      </c>
      <c r="T3" s="65"/>
      <c r="U3" s="68">
        <f>+AG10+AG19+AG28+AG37+AG46+AG55+AG64+AG73+AG82</f>
        <v>252</v>
      </c>
      <c r="V3" s="71"/>
      <c r="W3" s="73">
        <f>+AG11+AG20+AG29+AG38+AG47+AG56+AG65+AG74+AG83</f>
        <v>0</v>
      </c>
      <c r="X3" s="65"/>
      <c r="Y3" s="77">
        <f>+W3/U3</f>
        <v>0</v>
      </c>
      <c r="Z3" s="80"/>
      <c r="AB3" s="84" t="s">
        <v>29</v>
      </c>
      <c r="AC3" s="86"/>
      <c r="AD3" s="86"/>
      <c r="AE3" s="86"/>
      <c r="AF3" s="86"/>
      <c r="AG3" s="108">
        <f>+AI3-W4</f>
        <v>72</v>
      </c>
      <c r="AI3" s="116">
        <f>ROUNDUP(+U4*0.285,0)</f>
        <v>72</v>
      </c>
    </row>
    <row r="4" spans="2:35" ht="13.5" customHeight="1">
      <c r="B4" s="4" t="s">
        <v>16</v>
      </c>
      <c r="C4" s="4"/>
      <c r="D4" s="4"/>
      <c r="E4" s="4"/>
      <c r="F4" s="2" t="s">
        <v>17</v>
      </c>
      <c r="G4" s="50" t="s">
        <v>31</v>
      </c>
      <c r="H4" s="52"/>
      <c r="I4" s="52"/>
      <c r="J4" s="53"/>
      <c r="R4" s="1"/>
      <c r="S4" s="63" t="s">
        <v>6</v>
      </c>
      <c r="T4" s="66"/>
      <c r="U4" s="69">
        <f>+U3</f>
        <v>252</v>
      </c>
      <c r="V4" s="72"/>
      <c r="W4" s="74">
        <f>+AG13+AG22+AG31+AG40+AG49+AG58+AG67+AG76+AG85</f>
        <v>0</v>
      </c>
      <c r="X4" s="66"/>
      <c r="Y4" s="78">
        <f>+W4/U4</f>
        <v>0</v>
      </c>
      <c r="Z4" s="81"/>
      <c r="AB4" s="85"/>
      <c r="AC4" s="85"/>
      <c r="AD4" s="85"/>
      <c r="AE4" s="85"/>
      <c r="AF4" s="85"/>
      <c r="AG4" s="109"/>
      <c r="AI4" s="116"/>
    </row>
    <row r="5" spans="2:35" ht="13.5" customHeight="1">
      <c r="B5" s="5" t="s">
        <v>25</v>
      </c>
      <c r="C5" s="5"/>
      <c r="D5" s="5"/>
      <c r="E5" s="5"/>
      <c r="F5" s="2" t="s">
        <v>17</v>
      </c>
      <c r="G5" s="51"/>
      <c r="H5" s="51"/>
      <c r="I5" s="51"/>
      <c r="J5" s="51"/>
      <c r="L5" s="54" t="s">
        <v>1</v>
      </c>
      <c r="M5" s="54"/>
      <c r="N5" s="54"/>
      <c r="O5" s="2" t="s">
        <v>17</v>
      </c>
      <c r="P5" s="56" t="e">
        <f>+G5-G4+1</f>
        <v>#VALUE!</v>
      </c>
      <c r="Q5" s="56"/>
      <c r="R5" s="56"/>
      <c r="AA5" s="82"/>
      <c r="AB5" s="85"/>
      <c r="AC5" s="85"/>
      <c r="AD5" s="85"/>
      <c r="AE5" s="85"/>
      <c r="AF5" s="85"/>
      <c r="AG5" s="109"/>
      <c r="AI5" s="116"/>
    </row>
    <row r="6" spans="2:35" ht="13.5" customHeight="1">
      <c r="C6" s="1"/>
      <c r="D6" s="1"/>
      <c r="E6" s="1"/>
      <c r="F6" s="1"/>
      <c r="W6" s="75"/>
      <c r="X6" s="75"/>
      <c r="Y6" s="75"/>
      <c r="Z6" s="75"/>
      <c r="AA6" s="75"/>
      <c r="AB6" s="75"/>
      <c r="AC6" s="75"/>
      <c r="AD6" s="75"/>
      <c r="AE6" s="75"/>
    </row>
    <row r="7" spans="2:35" ht="13.5" customHeight="1"/>
    <row r="8" spans="2:35">
      <c r="B8" s="6" t="s">
        <v>13</v>
      </c>
      <c r="C8" s="20" t="str">
        <f>+G4</f>
        <v>※西暦入力</v>
      </c>
      <c r="D8" s="35" t="e">
        <f t="shared" ref="D8:AD8" si="0">+C8+1</f>
        <v>#VALUE!</v>
      </c>
      <c r="E8" s="35" t="e">
        <f t="shared" si="0"/>
        <v>#VALUE!</v>
      </c>
      <c r="F8" s="35" t="e">
        <f t="shared" si="0"/>
        <v>#VALUE!</v>
      </c>
      <c r="G8" s="35" t="e">
        <f t="shared" si="0"/>
        <v>#VALUE!</v>
      </c>
      <c r="H8" s="35" t="e">
        <f t="shared" si="0"/>
        <v>#VALUE!</v>
      </c>
      <c r="I8" s="35" t="e">
        <f t="shared" si="0"/>
        <v>#VALUE!</v>
      </c>
      <c r="J8" s="35" t="e">
        <f t="shared" si="0"/>
        <v>#VALUE!</v>
      </c>
      <c r="K8" s="35" t="e">
        <f t="shared" si="0"/>
        <v>#VALUE!</v>
      </c>
      <c r="L8" s="35" t="e">
        <f t="shared" si="0"/>
        <v>#VALUE!</v>
      </c>
      <c r="M8" s="35" t="e">
        <f t="shared" si="0"/>
        <v>#VALUE!</v>
      </c>
      <c r="N8" s="35" t="e">
        <f t="shared" si="0"/>
        <v>#VALUE!</v>
      </c>
      <c r="O8" s="35" t="e">
        <f t="shared" si="0"/>
        <v>#VALUE!</v>
      </c>
      <c r="P8" s="35" t="e">
        <f t="shared" si="0"/>
        <v>#VALUE!</v>
      </c>
      <c r="Q8" s="35" t="e">
        <f t="shared" si="0"/>
        <v>#VALUE!</v>
      </c>
      <c r="R8" s="35" t="e">
        <f t="shared" si="0"/>
        <v>#VALUE!</v>
      </c>
      <c r="S8" s="35" t="e">
        <f t="shared" si="0"/>
        <v>#VALUE!</v>
      </c>
      <c r="T8" s="35" t="e">
        <f t="shared" si="0"/>
        <v>#VALUE!</v>
      </c>
      <c r="U8" s="35" t="e">
        <f t="shared" si="0"/>
        <v>#VALUE!</v>
      </c>
      <c r="V8" s="35" t="e">
        <f t="shared" si="0"/>
        <v>#VALUE!</v>
      </c>
      <c r="W8" s="35" t="e">
        <f t="shared" si="0"/>
        <v>#VALUE!</v>
      </c>
      <c r="X8" s="35" t="e">
        <f t="shared" si="0"/>
        <v>#VALUE!</v>
      </c>
      <c r="Y8" s="35" t="e">
        <f t="shared" si="0"/>
        <v>#VALUE!</v>
      </c>
      <c r="Z8" s="35" t="e">
        <f t="shared" si="0"/>
        <v>#VALUE!</v>
      </c>
      <c r="AA8" s="35" t="e">
        <f t="shared" si="0"/>
        <v>#VALUE!</v>
      </c>
      <c r="AB8" s="35" t="e">
        <f t="shared" si="0"/>
        <v>#VALUE!</v>
      </c>
      <c r="AC8" s="35" t="e">
        <f t="shared" si="0"/>
        <v>#VALUE!</v>
      </c>
      <c r="AD8" s="87" t="e">
        <f t="shared" si="0"/>
        <v>#VALUE!</v>
      </c>
      <c r="AE8" s="101"/>
      <c r="AF8" s="102">
        <v>1</v>
      </c>
      <c r="AG8" s="110"/>
    </row>
    <row r="9" spans="2:35">
      <c r="B9" s="7" t="s">
        <v>4</v>
      </c>
      <c r="C9" s="21" t="e">
        <f t="shared" ref="C9:AD9" si="1">TEXT(WEEKDAY(+C8),"aaa")</f>
        <v>#VALUE!</v>
      </c>
      <c r="D9" s="36" t="e">
        <f t="shared" si="1"/>
        <v>#VALUE!</v>
      </c>
      <c r="E9" s="36" t="e">
        <f t="shared" si="1"/>
        <v>#VALUE!</v>
      </c>
      <c r="F9" s="36" t="e">
        <f t="shared" si="1"/>
        <v>#VALUE!</v>
      </c>
      <c r="G9" s="36" t="e">
        <f t="shared" si="1"/>
        <v>#VALUE!</v>
      </c>
      <c r="H9" s="36" t="e">
        <f t="shared" si="1"/>
        <v>#VALUE!</v>
      </c>
      <c r="I9" s="36" t="e">
        <f t="shared" si="1"/>
        <v>#VALUE!</v>
      </c>
      <c r="J9" s="36" t="e">
        <f t="shared" si="1"/>
        <v>#VALUE!</v>
      </c>
      <c r="K9" s="36" t="e">
        <f t="shared" si="1"/>
        <v>#VALUE!</v>
      </c>
      <c r="L9" s="36" t="e">
        <f t="shared" si="1"/>
        <v>#VALUE!</v>
      </c>
      <c r="M9" s="36" t="e">
        <f t="shared" si="1"/>
        <v>#VALUE!</v>
      </c>
      <c r="N9" s="36" t="e">
        <f t="shared" si="1"/>
        <v>#VALUE!</v>
      </c>
      <c r="O9" s="36" t="e">
        <f t="shared" si="1"/>
        <v>#VALUE!</v>
      </c>
      <c r="P9" s="36" t="e">
        <f t="shared" si="1"/>
        <v>#VALUE!</v>
      </c>
      <c r="Q9" s="36" t="e">
        <f t="shared" si="1"/>
        <v>#VALUE!</v>
      </c>
      <c r="R9" s="36" t="e">
        <f t="shared" si="1"/>
        <v>#VALUE!</v>
      </c>
      <c r="S9" s="36" t="e">
        <f t="shared" si="1"/>
        <v>#VALUE!</v>
      </c>
      <c r="T9" s="36" t="e">
        <f t="shared" si="1"/>
        <v>#VALUE!</v>
      </c>
      <c r="U9" s="36" t="e">
        <f t="shared" si="1"/>
        <v>#VALUE!</v>
      </c>
      <c r="V9" s="36" t="e">
        <f t="shared" si="1"/>
        <v>#VALUE!</v>
      </c>
      <c r="W9" s="36" t="e">
        <f t="shared" si="1"/>
        <v>#VALUE!</v>
      </c>
      <c r="X9" s="36" t="e">
        <f t="shared" si="1"/>
        <v>#VALUE!</v>
      </c>
      <c r="Y9" s="36" t="e">
        <f t="shared" si="1"/>
        <v>#VALUE!</v>
      </c>
      <c r="Z9" s="36" t="e">
        <f t="shared" si="1"/>
        <v>#VALUE!</v>
      </c>
      <c r="AA9" s="36" t="e">
        <f t="shared" si="1"/>
        <v>#VALUE!</v>
      </c>
      <c r="AB9" s="36" t="e">
        <f t="shared" si="1"/>
        <v>#VALUE!</v>
      </c>
      <c r="AC9" s="36" t="e">
        <f t="shared" si="1"/>
        <v>#VALUE!</v>
      </c>
      <c r="AD9" s="88" t="e">
        <f t="shared" si="1"/>
        <v>#VALUE!</v>
      </c>
      <c r="AE9" s="75"/>
      <c r="AF9" s="103" t="s">
        <v>14</v>
      </c>
      <c r="AG9" s="79">
        <f>+COUNTA(C13:AD13)</f>
        <v>0</v>
      </c>
    </row>
    <row r="10" spans="2:35" ht="13.5" customHeight="1">
      <c r="B10" s="8" t="s">
        <v>11</v>
      </c>
      <c r="C10" s="2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89"/>
      <c r="AE10" s="75"/>
      <c r="AF10" s="104" t="s">
        <v>3</v>
      </c>
      <c r="AG10" s="111">
        <f>COUNTA(C8:AD8)-AG9</f>
        <v>28</v>
      </c>
    </row>
    <row r="11" spans="2:35" ht="13.5" customHeight="1">
      <c r="B11" s="9"/>
      <c r="C11" s="23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90"/>
      <c r="AE11" s="75"/>
      <c r="AF11" s="104" t="s">
        <v>10</v>
      </c>
      <c r="AG11" s="112">
        <f>+COUNTA(C14:AD14)</f>
        <v>0</v>
      </c>
    </row>
    <row r="12" spans="2:35" ht="13.5" customHeight="1">
      <c r="B12" s="10"/>
      <c r="C12" s="2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91"/>
      <c r="AE12" s="75"/>
      <c r="AF12" s="104" t="s">
        <v>12</v>
      </c>
      <c r="AG12" s="113">
        <f>+AG11/AG10</f>
        <v>0</v>
      </c>
    </row>
    <row r="13" spans="2:35">
      <c r="B13" s="11" t="s">
        <v>2</v>
      </c>
      <c r="C13" s="2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92"/>
      <c r="AE13" s="75"/>
      <c r="AF13" s="104" t="s">
        <v>8</v>
      </c>
      <c r="AG13" s="112">
        <f>+COUNTA(C15:AD15)</f>
        <v>0</v>
      </c>
    </row>
    <row r="14" spans="2:35">
      <c r="B14" s="7" t="s">
        <v>0</v>
      </c>
      <c r="C14" s="2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57"/>
      <c r="Q14" s="36"/>
      <c r="R14" s="2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88"/>
      <c r="AE14" s="75"/>
      <c r="AF14" s="105" t="s">
        <v>7</v>
      </c>
      <c r="AG14" s="114">
        <f>+AG13/AG10</f>
        <v>0</v>
      </c>
    </row>
    <row r="15" spans="2:35">
      <c r="B15" s="12" t="s">
        <v>6</v>
      </c>
      <c r="C15" s="2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8"/>
      <c r="Q15" s="41"/>
      <c r="R15" s="2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93"/>
      <c r="AE15" s="75"/>
      <c r="AF15" s="106" t="s">
        <v>30</v>
      </c>
      <c r="AG15" s="115" t="str">
        <f>IF(AG14&gt;=0.285,"OK","NG")</f>
        <v>NG</v>
      </c>
    </row>
    <row r="16" spans="2:35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2:33">
      <c r="B17" s="13" t="s">
        <v>13</v>
      </c>
      <c r="C17" s="28" t="e">
        <f>+AD8+1</f>
        <v>#VALUE!</v>
      </c>
      <c r="D17" s="42" t="e">
        <f t="shared" ref="D17:AD17" si="2">+C17+1</f>
        <v>#VALUE!</v>
      </c>
      <c r="E17" s="42" t="e">
        <f t="shared" si="2"/>
        <v>#VALUE!</v>
      </c>
      <c r="F17" s="42" t="e">
        <f t="shared" si="2"/>
        <v>#VALUE!</v>
      </c>
      <c r="G17" s="42" t="e">
        <f t="shared" si="2"/>
        <v>#VALUE!</v>
      </c>
      <c r="H17" s="42" t="e">
        <f t="shared" si="2"/>
        <v>#VALUE!</v>
      </c>
      <c r="I17" s="42" t="e">
        <f t="shared" si="2"/>
        <v>#VALUE!</v>
      </c>
      <c r="J17" s="42" t="e">
        <f t="shared" si="2"/>
        <v>#VALUE!</v>
      </c>
      <c r="K17" s="42" t="e">
        <f t="shared" si="2"/>
        <v>#VALUE!</v>
      </c>
      <c r="L17" s="42" t="e">
        <f t="shared" si="2"/>
        <v>#VALUE!</v>
      </c>
      <c r="M17" s="42" t="e">
        <f t="shared" si="2"/>
        <v>#VALUE!</v>
      </c>
      <c r="N17" s="42" t="e">
        <f t="shared" si="2"/>
        <v>#VALUE!</v>
      </c>
      <c r="O17" s="42" t="e">
        <f t="shared" si="2"/>
        <v>#VALUE!</v>
      </c>
      <c r="P17" s="42" t="e">
        <f t="shared" si="2"/>
        <v>#VALUE!</v>
      </c>
      <c r="Q17" s="42" t="e">
        <f t="shared" si="2"/>
        <v>#VALUE!</v>
      </c>
      <c r="R17" s="42" t="e">
        <f t="shared" si="2"/>
        <v>#VALUE!</v>
      </c>
      <c r="S17" s="42" t="e">
        <f t="shared" si="2"/>
        <v>#VALUE!</v>
      </c>
      <c r="T17" s="42" t="e">
        <f t="shared" si="2"/>
        <v>#VALUE!</v>
      </c>
      <c r="U17" s="42" t="e">
        <f t="shared" si="2"/>
        <v>#VALUE!</v>
      </c>
      <c r="V17" s="42" t="e">
        <f t="shared" si="2"/>
        <v>#VALUE!</v>
      </c>
      <c r="W17" s="42" t="e">
        <f t="shared" si="2"/>
        <v>#VALUE!</v>
      </c>
      <c r="X17" s="42" t="e">
        <f t="shared" si="2"/>
        <v>#VALUE!</v>
      </c>
      <c r="Y17" s="42" t="e">
        <f t="shared" si="2"/>
        <v>#VALUE!</v>
      </c>
      <c r="Z17" s="42" t="e">
        <f t="shared" si="2"/>
        <v>#VALUE!</v>
      </c>
      <c r="AA17" s="42" t="e">
        <f t="shared" si="2"/>
        <v>#VALUE!</v>
      </c>
      <c r="AB17" s="42" t="e">
        <f t="shared" si="2"/>
        <v>#VALUE!</v>
      </c>
      <c r="AC17" s="42" t="e">
        <f t="shared" si="2"/>
        <v>#VALUE!</v>
      </c>
      <c r="AD17" s="94" t="e">
        <f t="shared" si="2"/>
        <v>#VALUE!</v>
      </c>
      <c r="AE17" s="101"/>
      <c r="AF17" s="102">
        <f>+AF8+1</f>
        <v>2</v>
      </c>
      <c r="AG17" s="110"/>
    </row>
    <row r="18" spans="2:33">
      <c r="B18" s="14" t="s">
        <v>4</v>
      </c>
      <c r="C18" s="29" t="e">
        <f t="shared" ref="C18:AD18" si="3">TEXT(WEEKDAY(+C17),"aaa")</f>
        <v>#VALUE!</v>
      </c>
      <c r="D18" s="43" t="e">
        <f t="shared" si="3"/>
        <v>#VALUE!</v>
      </c>
      <c r="E18" s="43" t="e">
        <f t="shared" si="3"/>
        <v>#VALUE!</v>
      </c>
      <c r="F18" s="43" t="e">
        <f t="shared" si="3"/>
        <v>#VALUE!</v>
      </c>
      <c r="G18" s="43" t="e">
        <f t="shared" si="3"/>
        <v>#VALUE!</v>
      </c>
      <c r="H18" s="43" t="e">
        <f t="shared" si="3"/>
        <v>#VALUE!</v>
      </c>
      <c r="I18" s="43" t="e">
        <f t="shared" si="3"/>
        <v>#VALUE!</v>
      </c>
      <c r="J18" s="43" t="e">
        <f t="shared" si="3"/>
        <v>#VALUE!</v>
      </c>
      <c r="K18" s="43" t="e">
        <f t="shared" si="3"/>
        <v>#VALUE!</v>
      </c>
      <c r="L18" s="43" t="e">
        <f t="shared" si="3"/>
        <v>#VALUE!</v>
      </c>
      <c r="M18" s="43" t="e">
        <f t="shared" si="3"/>
        <v>#VALUE!</v>
      </c>
      <c r="N18" s="43" t="e">
        <f t="shared" si="3"/>
        <v>#VALUE!</v>
      </c>
      <c r="O18" s="43" t="e">
        <f t="shared" si="3"/>
        <v>#VALUE!</v>
      </c>
      <c r="P18" s="43" t="e">
        <f t="shared" si="3"/>
        <v>#VALUE!</v>
      </c>
      <c r="Q18" s="43" t="e">
        <f t="shared" si="3"/>
        <v>#VALUE!</v>
      </c>
      <c r="R18" s="43" t="e">
        <f t="shared" si="3"/>
        <v>#VALUE!</v>
      </c>
      <c r="S18" s="43" t="e">
        <f t="shared" si="3"/>
        <v>#VALUE!</v>
      </c>
      <c r="T18" s="43" t="e">
        <f t="shared" si="3"/>
        <v>#VALUE!</v>
      </c>
      <c r="U18" s="43" t="e">
        <f t="shared" si="3"/>
        <v>#VALUE!</v>
      </c>
      <c r="V18" s="43" t="e">
        <f t="shared" si="3"/>
        <v>#VALUE!</v>
      </c>
      <c r="W18" s="43" t="e">
        <f t="shared" si="3"/>
        <v>#VALUE!</v>
      </c>
      <c r="X18" s="43" t="e">
        <f t="shared" si="3"/>
        <v>#VALUE!</v>
      </c>
      <c r="Y18" s="43" t="e">
        <f t="shared" si="3"/>
        <v>#VALUE!</v>
      </c>
      <c r="Z18" s="43" t="e">
        <f t="shared" si="3"/>
        <v>#VALUE!</v>
      </c>
      <c r="AA18" s="43" t="e">
        <f t="shared" si="3"/>
        <v>#VALUE!</v>
      </c>
      <c r="AB18" s="43" t="e">
        <f t="shared" si="3"/>
        <v>#VALUE!</v>
      </c>
      <c r="AC18" s="43" t="e">
        <f t="shared" si="3"/>
        <v>#VALUE!</v>
      </c>
      <c r="AD18" s="95" t="e">
        <f t="shared" si="3"/>
        <v>#VALUE!</v>
      </c>
      <c r="AE18" s="75"/>
      <c r="AF18" s="103" t="s">
        <v>2</v>
      </c>
      <c r="AG18" s="79">
        <f>+COUNTA(C22:AD22)</f>
        <v>0</v>
      </c>
    </row>
    <row r="19" spans="2:33" ht="13.5" customHeight="1">
      <c r="B19" s="15" t="s">
        <v>11</v>
      </c>
      <c r="C19" s="3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96"/>
      <c r="AE19" s="75"/>
      <c r="AF19" s="104" t="s">
        <v>3</v>
      </c>
      <c r="AG19" s="111">
        <f>COUNTA(C17:AD17)-AG18</f>
        <v>28</v>
      </c>
    </row>
    <row r="20" spans="2:33" ht="13.5" customHeight="1">
      <c r="B20" s="16"/>
      <c r="C20" s="31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97"/>
      <c r="AE20" s="75"/>
      <c r="AF20" s="104" t="s">
        <v>10</v>
      </c>
      <c r="AG20" s="112">
        <f>+COUNTA(C23:AD23)</f>
        <v>0</v>
      </c>
    </row>
    <row r="21" spans="2:33" ht="13.5" customHeight="1">
      <c r="B21" s="17"/>
      <c r="C21" s="32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8"/>
      <c r="AE21" s="75"/>
      <c r="AF21" s="104" t="s">
        <v>12</v>
      </c>
      <c r="AG21" s="113">
        <f>+AG20/AG19</f>
        <v>0</v>
      </c>
    </row>
    <row r="22" spans="2:33">
      <c r="B22" s="18" t="s">
        <v>2</v>
      </c>
      <c r="C22" s="33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99"/>
      <c r="AE22" s="75"/>
      <c r="AF22" s="104" t="s">
        <v>8</v>
      </c>
      <c r="AG22" s="112">
        <f>+COUNTA(C24:AD24)</f>
        <v>0</v>
      </c>
    </row>
    <row r="23" spans="2:33">
      <c r="B23" s="14" t="s">
        <v>0</v>
      </c>
      <c r="C23" s="2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9"/>
      <c r="Q23" s="43"/>
      <c r="R23" s="29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95"/>
      <c r="AE23" s="75"/>
      <c r="AF23" s="105" t="s">
        <v>7</v>
      </c>
      <c r="AG23" s="114">
        <f>+AG22/AG19</f>
        <v>0</v>
      </c>
    </row>
    <row r="24" spans="2:33">
      <c r="B24" s="19" t="s">
        <v>6</v>
      </c>
      <c r="C24" s="34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60"/>
      <c r="Q24" s="48"/>
      <c r="R24" s="34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100"/>
      <c r="AE24" s="75"/>
      <c r="AF24" s="106" t="s">
        <v>30</v>
      </c>
      <c r="AG24" s="115" t="str">
        <f>IF(AG23&gt;=0.285,"OK","NG")</f>
        <v>NG</v>
      </c>
    </row>
    <row r="25" spans="2:33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2:33">
      <c r="B26" s="6" t="s">
        <v>13</v>
      </c>
      <c r="C26" s="20" t="e">
        <f>+AD17+1</f>
        <v>#VALUE!</v>
      </c>
      <c r="D26" s="35" t="e">
        <f t="shared" ref="D26:AD26" si="4">+C26+1</f>
        <v>#VALUE!</v>
      </c>
      <c r="E26" s="35" t="e">
        <f t="shared" si="4"/>
        <v>#VALUE!</v>
      </c>
      <c r="F26" s="35" t="e">
        <f t="shared" si="4"/>
        <v>#VALUE!</v>
      </c>
      <c r="G26" s="35" t="e">
        <f t="shared" si="4"/>
        <v>#VALUE!</v>
      </c>
      <c r="H26" s="35" t="e">
        <f t="shared" si="4"/>
        <v>#VALUE!</v>
      </c>
      <c r="I26" s="35" t="e">
        <f t="shared" si="4"/>
        <v>#VALUE!</v>
      </c>
      <c r="J26" s="35" t="e">
        <f t="shared" si="4"/>
        <v>#VALUE!</v>
      </c>
      <c r="K26" s="35" t="e">
        <f t="shared" si="4"/>
        <v>#VALUE!</v>
      </c>
      <c r="L26" s="35" t="e">
        <f t="shared" si="4"/>
        <v>#VALUE!</v>
      </c>
      <c r="M26" s="35" t="e">
        <f t="shared" si="4"/>
        <v>#VALUE!</v>
      </c>
      <c r="N26" s="35" t="e">
        <f t="shared" si="4"/>
        <v>#VALUE!</v>
      </c>
      <c r="O26" s="35" t="e">
        <f t="shared" si="4"/>
        <v>#VALUE!</v>
      </c>
      <c r="P26" s="35" t="e">
        <f t="shared" si="4"/>
        <v>#VALUE!</v>
      </c>
      <c r="Q26" s="35" t="e">
        <f t="shared" si="4"/>
        <v>#VALUE!</v>
      </c>
      <c r="R26" s="35" t="e">
        <f t="shared" si="4"/>
        <v>#VALUE!</v>
      </c>
      <c r="S26" s="35" t="e">
        <f t="shared" si="4"/>
        <v>#VALUE!</v>
      </c>
      <c r="T26" s="35" t="e">
        <f t="shared" si="4"/>
        <v>#VALUE!</v>
      </c>
      <c r="U26" s="35" t="e">
        <f t="shared" si="4"/>
        <v>#VALUE!</v>
      </c>
      <c r="V26" s="35" t="e">
        <f t="shared" si="4"/>
        <v>#VALUE!</v>
      </c>
      <c r="W26" s="35" t="e">
        <f t="shared" si="4"/>
        <v>#VALUE!</v>
      </c>
      <c r="X26" s="35" t="e">
        <f t="shared" si="4"/>
        <v>#VALUE!</v>
      </c>
      <c r="Y26" s="35" t="e">
        <f t="shared" si="4"/>
        <v>#VALUE!</v>
      </c>
      <c r="Z26" s="35" t="e">
        <f t="shared" si="4"/>
        <v>#VALUE!</v>
      </c>
      <c r="AA26" s="35" t="e">
        <f t="shared" si="4"/>
        <v>#VALUE!</v>
      </c>
      <c r="AB26" s="35" t="e">
        <f t="shared" si="4"/>
        <v>#VALUE!</v>
      </c>
      <c r="AC26" s="35" t="e">
        <f t="shared" si="4"/>
        <v>#VALUE!</v>
      </c>
      <c r="AD26" s="87" t="e">
        <f t="shared" si="4"/>
        <v>#VALUE!</v>
      </c>
      <c r="AE26" s="101"/>
      <c r="AF26" s="102">
        <f>+AF17+1</f>
        <v>3</v>
      </c>
      <c r="AG26" s="110"/>
    </row>
    <row r="27" spans="2:33">
      <c r="B27" s="7" t="s">
        <v>4</v>
      </c>
      <c r="C27" s="21" t="e">
        <f t="shared" ref="C27:AD27" si="5">TEXT(WEEKDAY(+C26),"aaa")</f>
        <v>#VALUE!</v>
      </c>
      <c r="D27" s="36" t="e">
        <f t="shared" si="5"/>
        <v>#VALUE!</v>
      </c>
      <c r="E27" s="36" t="e">
        <f t="shared" si="5"/>
        <v>#VALUE!</v>
      </c>
      <c r="F27" s="36" t="e">
        <f t="shared" si="5"/>
        <v>#VALUE!</v>
      </c>
      <c r="G27" s="36" t="e">
        <f t="shared" si="5"/>
        <v>#VALUE!</v>
      </c>
      <c r="H27" s="36" t="e">
        <f t="shared" si="5"/>
        <v>#VALUE!</v>
      </c>
      <c r="I27" s="36" t="e">
        <f t="shared" si="5"/>
        <v>#VALUE!</v>
      </c>
      <c r="J27" s="36" t="e">
        <f t="shared" si="5"/>
        <v>#VALUE!</v>
      </c>
      <c r="K27" s="36" t="e">
        <f t="shared" si="5"/>
        <v>#VALUE!</v>
      </c>
      <c r="L27" s="36" t="e">
        <f t="shared" si="5"/>
        <v>#VALUE!</v>
      </c>
      <c r="M27" s="36" t="e">
        <f t="shared" si="5"/>
        <v>#VALUE!</v>
      </c>
      <c r="N27" s="36" t="e">
        <f t="shared" si="5"/>
        <v>#VALUE!</v>
      </c>
      <c r="O27" s="36" t="e">
        <f t="shared" si="5"/>
        <v>#VALUE!</v>
      </c>
      <c r="P27" s="36" t="e">
        <f t="shared" si="5"/>
        <v>#VALUE!</v>
      </c>
      <c r="Q27" s="36" t="e">
        <f t="shared" si="5"/>
        <v>#VALUE!</v>
      </c>
      <c r="R27" s="36" t="e">
        <f t="shared" si="5"/>
        <v>#VALUE!</v>
      </c>
      <c r="S27" s="36" t="e">
        <f t="shared" si="5"/>
        <v>#VALUE!</v>
      </c>
      <c r="T27" s="36" t="e">
        <f t="shared" si="5"/>
        <v>#VALUE!</v>
      </c>
      <c r="U27" s="36" t="e">
        <f t="shared" si="5"/>
        <v>#VALUE!</v>
      </c>
      <c r="V27" s="36" t="e">
        <f t="shared" si="5"/>
        <v>#VALUE!</v>
      </c>
      <c r="W27" s="36" t="e">
        <f t="shared" si="5"/>
        <v>#VALUE!</v>
      </c>
      <c r="X27" s="36" t="e">
        <f t="shared" si="5"/>
        <v>#VALUE!</v>
      </c>
      <c r="Y27" s="36" t="e">
        <f t="shared" si="5"/>
        <v>#VALUE!</v>
      </c>
      <c r="Z27" s="36" t="e">
        <f t="shared" si="5"/>
        <v>#VALUE!</v>
      </c>
      <c r="AA27" s="36" t="e">
        <f t="shared" si="5"/>
        <v>#VALUE!</v>
      </c>
      <c r="AB27" s="36" t="e">
        <f t="shared" si="5"/>
        <v>#VALUE!</v>
      </c>
      <c r="AC27" s="36" t="e">
        <f t="shared" si="5"/>
        <v>#VALUE!</v>
      </c>
      <c r="AD27" s="88" t="e">
        <f t="shared" si="5"/>
        <v>#VALUE!</v>
      </c>
      <c r="AE27" s="75"/>
      <c r="AF27" s="103" t="s">
        <v>2</v>
      </c>
      <c r="AG27" s="79">
        <f>+COUNTA(C31:AD31)</f>
        <v>0</v>
      </c>
    </row>
    <row r="28" spans="2:33" ht="13.5" customHeight="1">
      <c r="B28" s="8" t="s">
        <v>11</v>
      </c>
      <c r="C28" s="2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89"/>
      <c r="AE28" s="75"/>
      <c r="AF28" s="104" t="s">
        <v>3</v>
      </c>
      <c r="AG28" s="111">
        <f>COUNTA(C26:AD26)-AG27</f>
        <v>28</v>
      </c>
    </row>
    <row r="29" spans="2:33" ht="13.5" customHeight="1">
      <c r="B29" s="9"/>
      <c r="C29" s="23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90"/>
      <c r="AE29" s="75"/>
      <c r="AF29" s="104" t="s">
        <v>10</v>
      </c>
      <c r="AG29" s="112">
        <f>+COUNTA(C32:AD32)</f>
        <v>0</v>
      </c>
    </row>
    <row r="30" spans="2:33" ht="13.5" customHeight="1">
      <c r="B30" s="10"/>
      <c r="C30" s="2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91"/>
      <c r="AE30" s="75"/>
      <c r="AF30" s="104" t="s">
        <v>12</v>
      </c>
      <c r="AG30" s="113">
        <f>+AG29/AG28</f>
        <v>0</v>
      </c>
    </row>
    <row r="31" spans="2:33">
      <c r="B31" s="11" t="s">
        <v>2</v>
      </c>
      <c r="C31" s="2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92"/>
      <c r="AE31" s="75"/>
      <c r="AF31" s="104" t="s">
        <v>8</v>
      </c>
      <c r="AG31" s="112">
        <f>+COUNTA(C33:AD33)</f>
        <v>0</v>
      </c>
    </row>
    <row r="32" spans="2:33">
      <c r="B32" s="7" t="s">
        <v>0</v>
      </c>
      <c r="C32" s="2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2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88"/>
      <c r="AE32" s="75"/>
      <c r="AF32" s="105" t="s">
        <v>7</v>
      </c>
      <c r="AG32" s="114">
        <f>+AG31/AG28</f>
        <v>0</v>
      </c>
    </row>
    <row r="33" spans="2:33">
      <c r="B33" s="12" t="s">
        <v>6</v>
      </c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58"/>
      <c r="Q33" s="41"/>
      <c r="R33" s="2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93"/>
      <c r="AE33" s="75"/>
      <c r="AF33" s="106" t="s">
        <v>30</v>
      </c>
      <c r="AG33" s="115" t="str">
        <f>IF(AG32&gt;=0.285,"OK","NG")</f>
        <v>NG</v>
      </c>
    </row>
    <row r="34" spans="2:33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2:33">
      <c r="B35" s="13" t="s">
        <v>13</v>
      </c>
      <c r="C35" s="28" t="e">
        <f>+AD26+1</f>
        <v>#VALUE!</v>
      </c>
      <c r="D35" s="42" t="e">
        <f t="shared" ref="D35:AD35" si="6">+C35+1</f>
        <v>#VALUE!</v>
      </c>
      <c r="E35" s="42" t="e">
        <f t="shared" si="6"/>
        <v>#VALUE!</v>
      </c>
      <c r="F35" s="42" t="e">
        <f t="shared" si="6"/>
        <v>#VALUE!</v>
      </c>
      <c r="G35" s="42" t="e">
        <f t="shared" si="6"/>
        <v>#VALUE!</v>
      </c>
      <c r="H35" s="42" t="e">
        <f t="shared" si="6"/>
        <v>#VALUE!</v>
      </c>
      <c r="I35" s="42" t="e">
        <f t="shared" si="6"/>
        <v>#VALUE!</v>
      </c>
      <c r="J35" s="42" t="e">
        <f t="shared" si="6"/>
        <v>#VALUE!</v>
      </c>
      <c r="K35" s="42" t="e">
        <f t="shared" si="6"/>
        <v>#VALUE!</v>
      </c>
      <c r="L35" s="42" t="e">
        <f t="shared" si="6"/>
        <v>#VALUE!</v>
      </c>
      <c r="M35" s="42" t="e">
        <f t="shared" si="6"/>
        <v>#VALUE!</v>
      </c>
      <c r="N35" s="42" t="e">
        <f t="shared" si="6"/>
        <v>#VALUE!</v>
      </c>
      <c r="O35" s="42" t="e">
        <f t="shared" si="6"/>
        <v>#VALUE!</v>
      </c>
      <c r="P35" s="42" t="e">
        <f t="shared" si="6"/>
        <v>#VALUE!</v>
      </c>
      <c r="Q35" s="42" t="e">
        <f t="shared" si="6"/>
        <v>#VALUE!</v>
      </c>
      <c r="R35" s="42" t="e">
        <f t="shared" si="6"/>
        <v>#VALUE!</v>
      </c>
      <c r="S35" s="42" t="e">
        <f t="shared" si="6"/>
        <v>#VALUE!</v>
      </c>
      <c r="T35" s="42" t="e">
        <f t="shared" si="6"/>
        <v>#VALUE!</v>
      </c>
      <c r="U35" s="42" t="e">
        <f t="shared" si="6"/>
        <v>#VALUE!</v>
      </c>
      <c r="V35" s="42" t="e">
        <f t="shared" si="6"/>
        <v>#VALUE!</v>
      </c>
      <c r="W35" s="42" t="e">
        <f t="shared" si="6"/>
        <v>#VALUE!</v>
      </c>
      <c r="X35" s="42" t="e">
        <f t="shared" si="6"/>
        <v>#VALUE!</v>
      </c>
      <c r="Y35" s="42" t="e">
        <f t="shared" si="6"/>
        <v>#VALUE!</v>
      </c>
      <c r="Z35" s="42" t="e">
        <f t="shared" si="6"/>
        <v>#VALUE!</v>
      </c>
      <c r="AA35" s="42" t="e">
        <f t="shared" si="6"/>
        <v>#VALUE!</v>
      </c>
      <c r="AB35" s="42" t="e">
        <f t="shared" si="6"/>
        <v>#VALUE!</v>
      </c>
      <c r="AC35" s="42" t="e">
        <f t="shared" si="6"/>
        <v>#VALUE!</v>
      </c>
      <c r="AD35" s="94" t="e">
        <f t="shared" si="6"/>
        <v>#VALUE!</v>
      </c>
      <c r="AE35" s="101"/>
      <c r="AF35" s="102">
        <f>+AF26+1</f>
        <v>4</v>
      </c>
      <c r="AG35" s="110"/>
    </row>
    <row r="36" spans="2:33">
      <c r="B36" s="14" t="s">
        <v>4</v>
      </c>
      <c r="C36" s="29" t="e">
        <f t="shared" ref="C36:AD36" si="7">TEXT(WEEKDAY(+C35),"aaa")</f>
        <v>#VALUE!</v>
      </c>
      <c r="D36" s="43" t="e">
        <f t="shared" si="7"/>
        <v>#VALUE!</v>
      </c>
      <c r="E36" s="43" t="e">
        <f t="shared" si="7"/>
        <v>#VALUE!</v>
      </c>
      <c r="F36" s="43" t="e">
        <f t="shared" si="7"/>
        <v>#VALUE!</v>
      </c>
      <c r="G36" s="43" t="e">
        <f t="shared" si="7"/>
        <v>#VALUE!</v>
      </c>
      <c r="H36" s="43" t="e">
        <f t="shared" si="7"/>
        <v>#VALUE!</v>
      </c>
      <c r="I36" s="43" t="e">
        <f t="shared" si="7"/>
        <v>#VALUE!</v>
      </c>
      <c r="J36" s="43" t="e">
        <f t="shared" si="7"/>
        <v>#VALUE!</v>
      </c>
      <c r="K36" s="43" t="e">
        <f t="shared" si="7"/>
        <v>#VALUE!</v>
      </c>
      <c r="L36" s="43" t="e">
        <f t="shared" si="7"/>
        <v>#VALUE!</v>
      </c>
      <c r="M36" s="43" t="e">
        <f t="shared" si="7"/>
        <v>#VALUE!</v>
      </c>
      <c r="N36" s="43" t="e">
        <f t="shared" si="7"/>
        <v>#VALUE!</v>
      </c>
      <c r="O36" s="43" t="e">
        <f t="shared" si="7"/>
        <v>#VALUE!</v>
      </c>
      <c r="P36" s="43" t="e">
        <f t="shared" si="7"/>
        <v>#VALUE!</v>
      </c>
      <c r="Q36" s="43" t="e">
        <f t="shared" si="7"/>
        <v>#VALUE!</v>
      </c>
      <c r="R36" s="43" t="e">
        <f t="shared" si="7"/>
        <v>#VALUE!</v>
      </c>
      <c r="S36" s="43" t="e">
        <f t="shared" si="7"/>
        <v>#VALUE!</v>
      </c>
      <c r="T36" s="43" t="e">
        <f t="shared" si="7"/>
        <v>#VALUE!</v>
      </c>
      <c r="U36" s="43" t="e">
        <f t="shared" si="7"/>
        <v>#VALUE!</v>
      </c>
      <c r="V36" s="43" t="e">
        <f t="shared" si="7"/>
        <v>#VALUE!</v>
      </c>
      <c r="W36" s="43" t="e">
        <f t="shared" si="7"/>
        <v>#VALUE!</v>
      </c>
      <c r="X36" s="43" t="e">
        <f t="shared" si="7"/>
        <v>#VALUE!</v>
      </c>
      <c r="Y36" s="43" t="e">
        <f t="shared" si="7"/>
        <v>#VALUE!</v>
      </c>
      <c r="Z36" s="43" t="e">
        <f t="shared" si="7"/>
        <v>#VALUE!</v>
      </c>
      <c r="AA36" s="43" t="e">
        <f t="shared" si="7"/>
        <v>#VALUE!</v>
      </c>
      <c r="AB36" s="43" t="e">
        <f t="shared" si="7"/>
        <v>#VALUE!</v>
      </c>
      <c r="AC36" s="43" t="e">
        <f t="shared" si="7"/>
        <v>#VALUE!</v>
      </c>
      <c r="AD36" s="95" t="e">
        <f t="shared" si="7"/>
        <v>#VALUE!</v>
      </c>
      <c r="AE36" s="75"/>
      <c r="AF36" s="103" t="s">
        <v>2</v>
      </c>
      <c r="AG36" s="79">
        <f>+COUNTA(C40:AD40)</f>
        <v>0</v>
      </c>
    </row>
    <row r="37" spans="2:33" ht="13.5" customHeight="1">
      <c r="B37" s="15" t="s">
        <v>11</v>
      </c>
      <c r="C37" s="3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96"/>
      <c r="AE37" s="75"/>
      <c r="AF37" s="104" t="s">
        <v>3</v>
      </c>
      <c r="AG37" s="111">
        <f>COUNTA(C35:AD35)-AG36</f>
        <v>28</v>
      </c>
    </row>
    <row r="38" spans="2:33" ht="13.5" customHeight="1">
      <c r="B38" s="16"/>
      <c r="C38" s="3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97"/>
      <c r="AE38" s="75"/>
      <c r="AF38" s="104" t="s">
        <v>10</v>
      </c>
      <c r="AG38" s="112">
        <f>+COUNTA(C41:AD41)</f>
        <v>0</v>
      </c>
    </row>
    <row r="39" spans="2:33" ht="13.5" customHeight="1">
      <c r="B39" s="17"/>
      <c r="C39" s="32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98"/>
      <c r="AE39" s="75"/>
      <c r="AF39" s="104" t="s">
        <v>12</v>
      </c>
      <c r="AG39" s="113">
        <f>+AG38/AG37</f>
        <v>0</v>
      </c>
    </row>
    <row r="40" spans="2:33">
      <c r="B40" s="18" t="s">
        <v>2</v>
      </c>
      <c r="C40" s="3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99"/>
      <c r="AE40" s="75"/>
      <c r="AF40" s="104" t="s">
        <v>8</v>
      </c>
      <c r="AG40" s="112">
        <f>+COUNTA(C42:AD42)</f>
        <v>0</v>
      </c>
    </row>
    <row r="41" spans="2:33">
      <c r="B41" s="14" t="s">
        <v>0</v>
      </c>
      <c r="C41" s="2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29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95"/>
      <c r="AE41" s="75"/>
      <c r="AF41" s="105" t="s">
        <v>7</v>
      </c>
      <c r="AG41" s="114">
        <f>+AG40/AG37</f>
        <v>0</v>
      </c>
    </row>
    <row r="42" spans="2:33">
      <c r="B42" s="19" t="s">
        <v>6</v>
      </c>
      <c r="C42" s="34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60"/>
      <c r="Q42" s="48"/>
      <c r="R42" s="34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100"/>
      <c r="AE42" s="75"/>
      <c r="AF42" s="106" t="s">
        <v>30</v>
      </c>
      <c r="AG42" s="115" t="str">
        <f>IF(AG41&gt;=0.285,"OK","NG")</f>
        <v>NG</v>
      </c>
    </row>
    <row r="43" spans="2:33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2:33">
      <c r="B44" s="6" t="s">
        <v>13</v>
      </c>
      <c r="C44" s="20" t="e">
        <f>+AD35+1</f>
        <v>#VALUE!</v>
      </c>
      <c r="D44" s="35" t="e">
        <f t="shared" ref="D44:AD44" si="8">+C44+1</f>
        <v>#VALUE!</v>
      </c>
      <c r="E44" s="35" t="e">
        <f t="shared" si="8"/>
        <v>#VALUE!</v>
      </c>
      <c r="F44" s="35" t="e">
        <f t="shared" si="8"/>
        <v>#VALUE!</v>
      </c>
      <c r="G44" s="35" t="e">
        <f t="shared" si="8"/>
        <v>#VALUE!</v>
      </c>
      <c r="H44" s="35" t="e">
        <f t="shared" si="8"/>
        <v>#VALUE!</v>
      </c>
      <c r="I44" s="35" t="e">
        <f t="shared" si="8"/>
        <v>#VALUE!</v>
      </c>
      <c r="J44" s="35" t="e">
        <f t="shared" si="8"/>
        <v>#VALUE!</v>
      </c>
      <c r="K44" s="35" t="e">
        <f t="shared" si="8"/>
        <v>#VALUE!</v>
      </c>
      <c r="L44" s="35" t="e">
        <f t="shared" si="8"/>
        <v>#VALUE!</v>
      </c>
      <c r="M44" s="35" t="e">
        <f t="shared" si="8"/>
        <v>#VALUE!</v>
      </c>
      <c r="N44" s="35" t="e">
        <f t="shared" si="8"/>
        <v>#VALUE!</v>
      </c>
      <c r="O44" s="35" t="e">
        <f t="shared" si="8"/>
        <v>#VALUE!</v>
      </c>
      <c r="P44" s="35" t="e">
        <f t="shared" si="8"/>
        <v>#VALUE!</v>
      </c>
      <c r="Q44" s="35" t="e">
        <f t="shared" si="8"/>
        <v>#VALUE!</v>
      </c>
      <c r="R44" s="35" t="e">
        <f t="shared" si="8"/>
        <v>#VALUE!</v>
      </c>
      <c r="S44" s="35" t="e">
        <f t="shared" si="8"/>
        <v>#VALUE!</v>
      </c>
      <c r="T44" s="35" t="e">
        <f t="shared" si="8"/>
        <v>#VALUE!</v>
      </c>
      <c r="U44" s="35" t="e">
        <f t="shared" si="8"/>
        <v>#VALUE!</v>
      </c>
      <c r="V44" s="35" t="e">
        <f t="shared" si="8"/>
        <v>#VALUE!</v>
      </c>
      <c r="W44" s="35" t="e">
        <f t="shared" si="8"/>
        <v>#VALUE!</v>
      </c>
      <c r="X44" s="35" t="e">
        <f t="shared" si="8"/>
        <v>#VALUE!</v>
      </c>
      <c r="Y44" s="35" t="e">
        <f t="shared" si="8"/>
        <v>#VALUE!</v>
      </c>
      <c r="Z44" s="35" t="e">
        <f t="shared" si="8"/>
        <v>#VALUE!</v>
      </c>
      <c r="AA44" s="35" t="e">
        <f t="shared" si="8"/>
        <v>#VALUE!</v>
      </c>
      <c r="AB44" s="35" t="e">
        <f t="shared" si="8"/>
        <v>#VALUE!</v>
      </c>
      <c r="AC44" s="35" t="e">
        <f t="shared" si="8"/>
        <v>#VALUE!</v>
      </c>
      <c r="AD44" s="87" t="e">
        <f t="shared" si="8"/>
        <v>#VALUE!</v>
      </c>
      <c r="AE44" s="101"/>
      <c r="AF44" s="102">
        <f>+AF35+1</f>
        <v>5</v>
      </c>
      <c r="AG44" s="110"/>
    </row>
    <row r="45" spans="2:33">
      <c r="B45" s="7" t="s">
        <v>4</v>
      </c>
      <c r="C45" s="21" t="e">
        <f t="shared" ref="C45:AD45" si="9">TEXT(WEEKDAY(+C44),"aaa")</f>
        <v>#VALUE!</v>
      </c>
      <c r="D45" s="36" t="e">
        <f t="shared" si="9"/>
        <v>#VALUE!</v>
      </c>
      <c r="E45" s="36" t="e">
        <f t="shared" si="9"/>
        <v>#VALUE!</v>
      </c>
      <c r="F45" s="36" t="e">
        <f t="shared" si="9"/>
        <v>#VALUE!</v>
      </c>
      <c r="G45" s="36" t="e">
        <f t="shared" si="9"/>
        <v>#VALUE!</v>
      </c>
      <c r="H45" s="36" t="e">
        <f t="shared" si="9"/>
        <v>#VALUE!</v>
      </c>
      <c r="I45" s="36" t="e">
        <f t="shared" si="9"/>
        <v>#VALUE!</v>
      </c>
      <c r="J45" s="36" t="e">
        <f t="shared" si="9"/>
        <v>#VALUE!</v>
      </c>
      <c r="K45" s="36" t="e">
        <f t="shared" si="9"/>
        <v>#VALUE!</v>
      </c>
      <c r="L45" s="36" t="e">
        <f t="shared" si="9"/>
        <v>#VALUE!</v>
      </c>
      <c r="M45" s="36" t="e">
        <f t="shared" si="9"/>
        <v>#VALUE!</v>
      </c>
      <c r="N45" s="36" t="e">
        <f t="shared" si="9"/>
        <v>#VALUE!</v>
      </c>
      <c r="O45" s="36" t="e">
        <f t="shared" si="9"/>
        <v>#VALUE!</v>
      </c>
      <c r="P45" s="36" t="e">
        <f t="shared" si="9"/>
        <v>#VALUE!</v>
      </c>
      <c r="Q45" s="36" t="e">
        <f t="shared" si="9"/>
        <v>#VALUE!</v>
      </c>
      <c r="R45" s="36" t="e">
        <f t="shared" si="9"/>
        <v>#VALUE!</v>
      </c>
      <c r="S45" s="36" t="e">
        <f t="shared" si="9"/>
        <v>#VALUE!</v>
      </c>
      <c r="T45" s="36" t="e">
        <f t="shared" si="9"/>
        <v>#VALUE!</v>
      </c>
      <c r="U45" s="36" t="e">
        <f t="shared" si="9"/>
        <v>#VALUE!</v>
      </c>
      <c r="V45" s="36" t="e">
        <f t="shared" si="9"/>
        <v>#VALUE!</v>
      </c>
      <c r="W45" s="36" t="e">
        <f t="shared" si="9"/>
        <v>#VALUE!</v>
      </c>
      <c r="X45" s="36" t="e">
        <f t="shared" si="9"/>
        <v>#VALUE!</v>
      </c>
      <c r="Y45" s="36" t="e">
        <f t="shared" si="9"/>
        <v>#VALUE!</v>
      </c>
      <c r="Z45" s="36" t="e">
        <f t="shared" si="9"/>
        <v>#VALUE!</v>
      </c>
      <c r="AA45" s="36" t="e">
        <f t="shared" si="9"/>
        <v>#VALUE!</v>
      </c>
      <c r="AB45" s="36" t="e">
        <f t="shared" si="9"/>
        <v>#VALUE!</v>
      </c>
      <c r="AC45" s="36" t="e">
        <f t="shared" si="9"/>
        <v>#VALUE!</v>
      </c>
      <c r="AD45" s="88" t="e">
        <f t="shared" si="9"/>
        <v>#VALUE!</v>
      </c>
      <c r="AE45" s="75"/>
      <c r="AF45" s="103" t="s">
        <v>2</v>
      </c>
      <c r="AG45" s="79">
        <f>+COUNTA(C49:AD49)</f>
        <v>0</v>
      </c>
    </row>
    <row r="46" spans="2:33" ht="13.5" customHeight="1">
      <c r="B46" s="8" t="s">
        <v>11</v>
      </c>
      <c r="C46" s="22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89"/>
      <c r="AE46" s="75"/>
      <c r="AF46" s="104" t="s">
        <v>3</v>
      </c>
      <c r="AG46" s="111">
        <f>COUNTA(C44:AD44)-AG45</f>
        <v>28</v>
      </c>
    </row>
    <row r="47" spans="2:33" ht="13.5" customHeight="1">
      <c r="B47" s="9"/>
      <c r="C47" s="2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90"/>
      <c r="AE47" s="75"/>
      <c r="AF47" s="104" t="s">
        <v>10</v>
      </c>
      <c r="AG47" s="112">
        <f>+COUNTA(C50:AD50)</f>
        <v>0</v>
      </c>
    </row>
    <row r="48" spans="2:33" ht="13.5" customHeight="1">
      <c r="B48" s="10"/>
      <c r="C48" s="2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91"/>
      <c r="AE48" s="75"/>
      <c r="AF48" s="104" t="s">
        <v>12</v>
      </c>
      <c r="AG48" s="113">
        <f>+AG47/AG46</f>
        <v>0</v>
      </c>
    </row>
    <row r="49" spans="2:33">
      <c r="B49" s="11" t="s">
        <v>2</v>
      </c>
      <c r="C49" s="25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92"/>
      <c r="AE49" s="75"/>
      <c r="AF49" s="104" t="s">
        <v>8</v>
      </c>
      <c r="AG49" s="112">
        <f>+COUNTA(C51:AD51)</f>
        <v>0</v>
      </c>
    </row>
    <row r="50" spans="2:33">
      <c r="B50" s="7" t="s">
        <v>0</v>
      </c>
      <c r="C50" s="21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8"/>
      <c r="AE50" s="75"/>
      <c r="AF50" s="105" t="s">
        <v>7</v>
      </c>
      <c r="AG50" s="114">
        <f>+AG49/AG46</f>
        <v>0</v>
      </c>
    </row>
    <row r="51" spans="2:33">
      <c r="B51" s="12" t="s">
        <v>6</v>
      </c>
      <c r="C51" s="2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58"/>
      <c r="Q51" s="41"/>
      <c r="R51" s="2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93"/>
      <c r="AE51" s="75"/>
      <c r="AF51" s="106" t="s">
        <v>30</v>
      </c>
      <c r="AG51" s="115" t="str">
        <f>IF(AG50&gt;=0.285,"OK","NG")</f>
        <v>NG</v>
      </c>
    </row>
    <row r="52" spans="2:33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2:33">
      <c r="B53" s="13" t="s">
        <v>13</v>
      </c>
      <c r="C53" s="28" t="e">
        <f>+AD44+1</f>
        <v>#VALUE!</v>
      </c>
      <c r="D53" s="42" t="e">
        <f t="shared" ref="D53:AD53" si="10">+C53+1</f>
        <v>#VALUE!</v>
      </c>
      <c r="E53" s="42" t="e">
        <f t="shared" si="10"/>
        <v>#VALUE!</v>
      </c>
      <c r="F53" s="42" t="e">
        <f t="shared" si="10"/>
        <v>#VALUE!</v>
      </c>
      <c r="G53" s="42" t="e">
        <f t="shared" si="10"/>
        <v>#VALUE!</v>
      </c>
      <c r="H53" s="42" t="e">
        <f t="shared" si="10"/>
        <v>#VALUE!</v>
      </c>
      <c r="I53" s="42" t="e">
        <f t="shared" si="10"/>
        <v>#VALUE!</v>
      </c>
      <c r="J53" s="42" t="e">
        <f t="shared" si="10"/>
        <v>#VALUE!</v>
      </c>
      <c r="K53" s="42" t="e">
        <f t="shared" si="10"/>
        <v>#VALUE!</v>
      </c>
      <c r="L53" s="42" t="e">
        <f t="shared" si="10"/>
        <v>#VALUE!</v>
      </c>
      <c r="M53" s="42" t="e">
        <f t="shared" si="10"/>
        <v>#VALUE!</v>
      </c>
      <c r="N53" s="42" t="e">
        <f t="shared" si="10"/>
        <v>#VALUE!</v>
      </c>
      <c r="O53" s="42" t="e">
        <f t="shared" si="10"/>
        <v>#VALUE!</v>
      </c>
      <c r="P53" s="42" t="e">
        <f t="shared" si="10"/>
        <v>#VALUE!</v>
      </c>
      <c r="Q53" s="42" t="e">
        <f t="shared" si="10"/>
        <v>#VALUE!</v>
      </c>
      <c r="R53" s="42" t="e">
        <f t="shared" si="10"/>
        <v>#VALUE!</v>
      </c>
      <c r="S53" s="42" t="e">
        <f t="shared" si="10"/>
        <v>#VALUE!</v>
      </c>
      <c r="T53" s="42" t="e">
        <f t="shared" si="10"/>
        <v>#VALUE!</v>
      </c>
      <c r="U53" s="42" t="e">
        <f t="shared" si="10"/>
        <v>#VALUE!</v>
      </c>
      <c r="V53" s="42" t="e">
        <f t="shared" si="10"/>
        <v>#VALUE!</v>
      </c>
      <c r="W53" s="42" t="e">
        <f t="shared" si="10"/>
        <v>#VALUE!</v>
      </c>
      <c r="X53" s="42" t="e">
        <f t="shared" si="10"/>
        <v>#VALUE!</v>
      </c>
      <c r="Y53" s="42" t="e">
        <f t="shared" si="10"/>
        <v>#VALUE!</v>
      </c>
      <c r="Z53" s="42" t="e">
        <f t="shared" si="10"/>
        <v>#VALUE!</v>
      </c>
      <c r="AA53" s="42" t="e">
        <f t="shared" si="10"/>
        <v>#VALUE!</v>
      </c>
      <c r="AB53" s="42" t="e">
        <f t="shared" si="10"/>
        <v>#VALUE!</v>
      </c>
      <c r="AC53" s="42" t="e">
        <f t="shared" si="10"/>
        <v>#VALUE!</v>
      </c>
      <c r="AD53" s="94" t="e">
        <f t="shared" si="10"/>
        <v>#VALUE!</v>
      </c>
      <c r="AE53" s="101"/>
      <c r="AF53" s="102">
        <f>+AF44+1</f>
        <v>6</v>
      </c>
      <c r="AG53" s="110"/>
    </row>
    <row r="54" spans="2:33">
      <c r="B54" s="14" t="s">
        <v>4</v>
      </c>
      <c r="C54" s="29" t="e">
        <f t="shared" ref="C54:AD54" si="11">TEXT(WEEKDAY(+C53),"aaa")</f>
        <v>#VALUE!</v>
      </c>
      <c r="D54" s="43" t="e">
        <f t="shared" si="11"/>
        <v>#VALUE!</v>
      </c>
      <c r="E54" s="43" t="e">
        <f t="shared" si="11"/>
        <v>#VALUE!</v>
      </c>
      <c r="F54" s="43" t="e">
        <f t="shared" si="11"/>
        <v>#VALUE!</v>
      </c>
      <c r="G54" s="43" t="e">
        <f t="shared" si="11"/>
        <v>#VALUE!</v>
      </c>
      <c r="H54" s="43" t="e">
        <f t="shared" si="11"/>
        <v>#VALUE!</v>
      </c>
      <c r="I54" s="43" t="e">
        <f t="shared" si="11"/>
        <v>#VALUE!</v>
      </c>
      <c r="J54" s="43" t="e">
        <f t="shared" si="11"/>
        <v>#VALUE!</v>
      </c>
      <c r="K54" s="43" t="e">
        <f t="shared" si="11"/>
        <v>#VALUE!</v>
      </c>
      <c r="L54" s="43" t="e">
        <f t="shared" si="11"/>
        <v>#VALUE!</v>
      </c>
      <c r="M54" s="43" t="e">
        <f t="shared" si="11"/>
        <v>#VALUE!</v>
      </c>
      <c r="N54" s="43" t="e">
        <f t="shared" si="11"/>
        <v>#VALUE!</v>
      </c>
      <c r="O54" s="43" t="e">
        <f t="shared" si="11"/>
        <v>#VALUE!</v>
      </c>
      <c r="P54" s="43" t="e">
        <f t="shared" si="11"/>
        <v>#VALUE!</v>
      </c>
      <c r="Q54" s="43" t="e">
        <f t="shared" si="11"/>
        <v>#VALUE!</v>
      </c>
      <c r="R54" s="43" t="e">
        <f t="shared" si="11"/>
        <v>#VALUE!</v>
      </c>
      <c r="S54" s="43" t="e">
        <f t="shared" si="11"/>
        <v>#VALUE!</v>
      </c>
      <c r="T54" s="43" t="e">
        <f t="shared" si="11"/>
        <v>#VALUE!</v>
      </c>
      <c r="U54" s="43" t="e">
        <f t="shared" si="11"/>
        <v>#VALUE!</v>
      </c>
      <c r="V54" s="43" t="e">
        <f t="shared" si="11"/>
        <v>#VALUE!</v>
      </c>
      <c r="W54" s="43" t="e">
        <f t="shared" si="11"/>
        <v>#VALUE!</v>
      </c>
      <c r="X54" s="43" t="e">
        <f t="shared" si="11"/>
        <v>#VALUE!</v>
      </c>
      <c r="Y54" s="43" t="e">
        <f t="shared" si="11"/>
        <v>#VALUE!</v>
      </c>
      <c r="Z54" s="43" t="e">
        <f t="shared" si="11"/>
        <v>#VALUE!</v>
      </c>
      <c r="AA54" s="43" t="e">
        <f t="shared" si="11"/>
        <v>#VALUE!</v>
      </c>
      <c r="AB54" s="43" t="e">
        <f t="shared" si="11"/>
        <v>#VALUE!</v>
      </c>
      <c r="AC54" s="43" t="e">
        <f t="shared" si="11"/>
        <v>#VALUE!</v>
      </c>
      <c r="AD54" s="95" t="e">
        <f t="shared" si="11"/>
        <v>#VALUE!</v>
      </c>
      <c r="AE54" s="75"/>
      <c r="AF54" s="103" t="s">
        <v>2</v>
      </c>
      <c r="AG54" s="79">
        <f>+COUNTA(C58:AD58)</f>
        <v>0</v>
      </c>
    </row>
    <row r="55" spans="2:33" ht="13.5" customHeight="1">
      <c r="B55" s="15" t="s">
        <v>11</v>
      </c>
      <c r="C55" s="3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96"/>
      <c r="AE55" s="75"/>
      <c r="AF55" s="104" t="s">
        <v>3</v>
      </c>
      <c r="AG55" s="111">
        <f>COUNTA(C53:AD53)-AG54</f>
        <v>28</v>
      </c>
    </row>
    <row r="56" spans="2:33" ht="13.5" customHeight="1">
      <c r="B56" s="16"/>
      <c r="C56" s="3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97"/>
      <c r="AE56" s="75"/>
      <c r="AF56" s="104" t="s">
        <v>10</v>
      </c>
      <c r="AG56" s="112">
        <f>+COUNTA(C59:AD59)</f>
        <v>0</v>
      </c>
    </row>
    <row r="57" spans="2:33" ht="13.5" customHeight="1">
      <c r="B57" s="17"/>
      <c r="C57" s="3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98"/>
      <c r="AE57" s="75"/>
      <c r="AF57" s="104" t="s">
        <v>12</v>
      </c>
      <c r="AG57" s="113">
        <f>+AG56/AG55</f>
        <v>0</v>
      </c>
    </row>
    <row r="58" spans="2:33">
      <c r="B58" s="18" t="s">
        <v>2</v>
      </c>
      <c r="C58" s="3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99"/>
      <c r="AE58" s="75"/>
      <c r="AF58" s="104" t="s">
        <v>8</v>
      </c>
      <c r="AG58" s="112">
        <f>+COUNTA(C60:AD60)</f>
        <v>0</v>
      </c>
    </row>
    <row r="59" spans="2:33">
      <c r="B59" s="14" t="s">
        <v>0</v>
      </c>
      <c r="C59" s="29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29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95"/>
      <c r="AE59" s="75"/>
      <c r="AF59" s="105" t="s">
        <v>7</v>
      </c>
      <c r="AG59" s="114">
        <f>+AG58/AG55</f>
        <v>0</v>
      </c>
    </row>
    <row r="60" spans="2:33">
      <c r="B60" s="19" t="s">
        <v>6</v>
      </c>
      <c r="C60" s="34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60"/>
      <c r="Q60" s="48"/>
      <c r="R60" s="34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100"/>
      <c r="AE60" s="75"/>
      <c r="AF60" s="106" t="s">
        <v>30</v>
      </c>
      <c r="AG60" s="115" t="str">
        <f>IF(AG59&gt;=0.285,"OK","NG")</f>
        <v>NG</v>
      </c>
    </row>
    <row r="61" spans="2:33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2:33">
      <c r="B62" s="6" t="s">
        <v>13</v>
      </c>
      <c r="C62" s="20" t="e">
        <f>+AD53+1</f>
        <v>#VALUE!</v>
      </c>
      <c r="D62" s="35" t="e">
        <f t="shared" ref="D62:AD62" si="12">+C62+1</f>
        <v>#VALUE!</v>
      </c>
      <c r="E62" s="35" t="e">
        <f t="shared" si="12"/>
        <v>#VALUE!</v>
      </c>
      <c r="F62" s="35" t="e">
        <f t="shared" si="12"/>
        <v>#VALUE!</v>
      </c>
      <c r="G62" s="35" t="e">
        <f t="shared" si="12"/>
        <v>#VALUE!</v>
      </c>
      <c r="H62" s="35" t="e">
        <f t="shared" si="12"/>
        <v>#VALUE!</v>
      </c>
      <c r="I62" s="35" t="e">
        <f t="shared" si="12"/>
        <v>#VALUE!</v>
      </c>
      <c r="J62" s="35" t="e">
        <f t="shared" si="12"/>
        <v>#VALUE!</v>
      </c>
      <c r="K62" s="35" t="e">
        <f t="shared" si="12"/>
        <v>#VALUE!</v>
      </c>
      <c r="L62" s="35" t="e">
        <f t="shared" si="12"/>
        <v>#VALUE!</v>
      </c>
      <c r="M62" s="35" t="e">
        <f t="shared" si="12"/>
        <v>#VALUE!</v>
      </c>
      <c r="N62" s="35" t="e">
        <f t="shared" si="12"/>
        <v>#VALUE!</v>
      </c>
      <c r="O62" s="35" t="e">
        <f t="shared" si="12"/>
        <v>#VALUE!</v>
      </c>
      <c r="P62" s="35" t="e">
        <f t="shared" si="12"/>
        <v>#VALUE!</v>
      </c>
      <c r="Q62" s="35" t="e">
        <f t="shared" si="12"/>
        <v>#VALUE!</v>
      </c>
      <c r="R62" s="35" t="e">
        <f t="shared" si="12"/>
        <v>#VALUE!</v>
      </c>
      <c r="S62" s="35" t="e">
        <f t="shared" si="12"/>
        <v>#VALUE!</v>
      </c>
      <c r="T62" s="35" t="e">
        <f t="shared" si="12"/>
        <v>#VALUE!</v>
      </c>
      <c r="U62" s="35" t="e">
        <f t="shared" si="12"/>
        <v>#VALUE!</v>
      </c>
      <c r="V62" s="35" t="e">
        <f t="shared" si="12"/>
        <v>#VALUE!</v>
      </c>
      <c r="W62" s="35" t="e">
        <f t="shared" si="12"/>
        <v>#VALUE!</v>
      </c>
      <c r="X62" s="35" t="e">
        <f t="shared" si="12"/>
        <v>#VALUE!</v>
      </c>
      <c r="Y62" s="35" t="e">
        <f t="shared" si="12"/>
        <v>#VALUE!</v>
      </c>
      <c r="Z62" s="35" t="e">
        <f t="shared" si="12"/>
        <v>#VALUE!</v>
      </c>
      <c r="AA62" s="35" t="e">
        <f t="shared" si="12"/>
        <v>#VALUE!</v>
      </c>
      <c r="AB62" s="35" t="e">
        <f t="shared" si="12"/>
        <v>#VALUE!</v>
      </c>
      <c r="AC62" s="35" t="e">
        <f t="shared" si="12"/>
        <v>#VALUE!</v>
      </c>
      <c r="AD62" s="87" t="e">
        <f t="shared" si="12"/>
        <v>#VALUE!</v>
      </c>
      <c r="AE62" s="101"/>
      <c r="AF62" s="102">
        <f>+AF53+1</f>
        <v>7</v>
      </c>
      <c r="AG62" s="110"/>
    </row>
    <row r="63" spans="2:33">
      <c r="B63" s="7" t="s">
        <v>4</v>
      </c>
      <c r="C63" s="21" t="e">
        <f t="shared" ref="C63:AD63" si="13">TEXT(WEEKDAY(+C62),"aaa")</f>
        <v>#VALUE!</v>
      </c>
      <c r="D63" s="36" t="e">
        <f t="shared" si="13"/>
        <v>#VALUE!</v>
      </c>
      <c r="E63" s="36" t="e">
        <f t="shared" si="13"/>
        <v>#VALUE!</v>
      </c>
      <c r="F63" s="36" t="e">
        <f t="shared" si="13"/>
        <v>#VALUE!</v>
      </c>
      <c r="G63" s="36" t="e">
        <f t="shared" si="13"/>
        <v>#VALUE!</v>
      </c>
      <c r="H63" s="36" t="e">
        <f t="shared" si="13"/>
        <v>#VALUE!</v>
      </c>
      <c r="I63" s="36" t="e">
        <f t="shared" si="13"/>
        <v>#VALUE!</v>
      </c>
      <c r="J63" s="36" t="e">
        <f t="shared" si="13"/>
        <v>#VALUE!</v>
      </c>
      <c r="K63" s="36" t="e">
        <f t="shared" si="13"/>
        <v>#VALUE!</v>
      </c>
      <c r="L63" s="36" t="e">
        <f t="shared" si="13"/>
        <v>#VALUE!</v>
      </c>
      <c r="M63" s="36" t="e">
        <f t="shared" si="13"/>
        <v>#VALUE!</v>
      </c>
      <c r="N63" s="36" t="e">
        <f t="shared" si="13"/>
        <v>#VALUE!</v>
      </c>
      <c r="O63" s="36" t="e">
        <f t="shared" si="13"/>
        <v>#VALUE!</v>
      </c>
      <c r="P63" s="36" t="e">
        <f t="shared" si="13"/>
        <v>#VALUE!</v>
      </c>
      <c r="Q63" s="36" t="e">
        <f t="shared" si="13"/>
        <v>#VALUE!</v>
      </c>
      <c r="R63" s="36" t="e">
        <f t="shared" si="13"/>
        <v>#VALUE!</v>
      </c>
      <c r="S63" s="36" t="e">
        <f t="shared" si="13"/>
        <v>#VALUE!</v>
      </c>
      <c r="T63" s="36" t="e">
        <f t="shared" si="13"/>
        <v>#VALUE!</v>
      </c>
      <c r="U63" s="36" t="e">
        <f t="shared" si="13"/>
        <v>#VALUE!</v>
      </c>
      <c r="V63" s="36" t="e">
        <f t="shared" si="13"/>
        <v>#VALUE!</v>
      </c>
      <c r="W63" s="36" t="e">
        <f t="shared" si="13"/>
        <v>#VALUE!</v>
      </c>
      <c r="X63" s="36" t="e">
        <f t="shared" si="13"/>
        <v>#VALUE!</v>
      </c>
      <c r="Y63" s="36" t="e">
        <f t="shared" si="13"/>
        <v>#VALUE!</v>
      </c>
      <c r="Z63" s="36" t="e">
        <f t="shared" si="13"/>
        <v>#VALUE!</v>
      </c>
      <c r="AA63" s="36" t="e">
        <f t="shared" si="13"/>
        <v>#VALUE!</v>
      </c>
      <c r="AB63" s="36" t="e">
        <f t="shared" si="13"/>
        <v>#VALUE!</v>
      </c>
      <c r="AC63" s="36" t="e">
        <f t="shared" si="13"/>
        <v>#VALUE!</v>
      </c>
      <c r="AD63" s="88" t="e">
        <f t="shared" si="13"/>
        <v>#VALUE!</v>
      </c>
      <c r="AE63" s="75"/>
      <c r="AF63" s="103" t="s">
        <v>2</v>
      </c>
      <c r="AG63" s="79">
        <f>+COUNTA(C67:AD67)</f>
        <v>0</v>
      </c>
    </row>
    <row r="64" spans="2:33" ht="13.5" customHeight="1">
      <c r="B64" s="8" t="s">
        <v>11</v>
      </c>
      <c r="C64" s="22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89"/>
      <c r="AE64" s="75"/>
      <c r="AF64" s="104" t="s">
        <v>3</v>
      </c>
      <c r="AG64" s="111">
        <f>COUNTA(C62:AD62)-AG63</f>
        <v>28</v>
      </c>
    </row>
    <row r="65" spans="2:33" ht="13.5" customHeight="1">
      <c r="B65" s="9"/>
      <c r="C65" s="23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90"/>
      <c r="AE65" s="75"/>
      <c r="AF65" s="104" t="s">
        <v>10</v>
      </c>
      <c r="AG65" s="112">
        <f>+COUNTA(C68:AD68)</f>
        <v>0</v>
      </c>
    </row>
    <row r="66" spans="2:33" ht="13.5" customHeight="1">
      <c r="B66" s="10"/>
      <c r="C66" s="2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91"/>
      <c r="AE66" s="75"/>
      <c r="AF66" s="104" t="s">
        <v>12</v>
      </c>
      <c r="AG66" s="113">
        <f>+AG65/AG64</f>
        <v>0</v>
      </c>
    </row>
    <row r="67" spans="2:33">
      <c r="B67" s="11" t="s">
        <v>2</v>
      </c>
      <c r="C67" s="25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92"/>
      <c r="AE67" s="75"/>
      <c r="AF67" s="104" t="s">
        <v>8</v>
      </c>
      <c r="AG67" s="112">
        <f>+COUNTA(C69:AD69)</f>
        <v>0</v>
      </c>
    </row>
    <row r="68" spans="2:33">
      <c r="B68" s="7" t="s">
        <v>0</v>
      </c>
      <c r="C68" s="2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88"/>
      <c r="AE68" s="75"/>
      <c r="AF68" s="105" t="s">
        <v>7</v>
      </c>
      <c r="AG68" s="114">
        <f>+AG67/AG64</f>
        <v>0</v>
      </c>
    </row>
    <row r="69" spans="2:33">
      <c r="B69" s="12" t="s">
        <v>6</v>
      </c>
      <c r="C69" s="26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58"/>
      <c r="Q69" s="41"/>
      <c r="R69" s="26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93"/>
      <c r="AE69" s="75"/>
      <c r="AF69" s="106" t="s">
        <v>30</v>
      </c>
      <c r="AG69" s="115" t="str">
        <f>IF(AG68&gt;=0.285,"OK","NG")</f>
        <v>NG</v>
      </c>
    </row>
    <row r="70" spans="2:33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2:33">
      <c r="B71" s="13" t="s">
        <v>13</v>
      </c>
      <c r="C71" s="28" t="e">
        <f>+AD62+1</f>
        <v>#VALUE!</v>
      </c>
      <c r="D71" s="42" t="e">
        <f t="shared" ref="D71:AD71" si="14">+C71+1</f>
        <v>#VALUE!</v>
      </c>
      <c r="E71" s="42" t="e">
        <f t="shared" si="14"/>
        <v>#VALUE!</v>
      </c>
      <c r="F71" s="42" t="e">
        <f t="shared" si="14"/>
        <v>#VALUE!</v>
      </c>
      <c r="G71" s="42" t="e">
        <f t="shared" si="14"/>
        <v>#VALUE!</v>
      </c>
      <c r="H71" s="42" t="e">
        <f t="shared" si="14"/>
        <v>#VALUE!</v>
      </c>
      <c r="I71" s="42" t="e">
        <f t="shared" si="14"/>
        <v>#VALUE!</v>
      </c>
      <c r="J71" s="42" t="e">
        <f t="shared" si="14"/>
        <v>#VALUE!</v>
      </c>
      <c r="K71" s="42" t="e">
        <f t="shared" si="14"/>
        <v>#VALUE!</v>
      </c>
      <c r="L71" s="42" t="e">
        <f t="shared" si="14"/>
        <v>#VALUE!</v>
      </c>
      <c r="M71" s="42" t="e">
        <f t="shared" si="14"/>
        <v>#VALUE!</v>
      </c>
      <c r="N71" s="42" t="e">
        <f t="shared" si="14"/>
        <v>#VALUE!</v>
      </c>
      <c r="O71" s="42" t="e">
        <f t="shared" si="14"/>
        <v>#VALUE!</v>
      </c>
      <c r="P71" s="42" t="e">
        <f t="shared" si="14"/>
        <v>#VALUE!</v>
      </c>
      <c r="Q71" s="42" t="e">
        <f t="shared" si="14"/>
        <v>#VALUE!</v>
      </c>
      <c r="R71" s="42" t="e">
        <f t="shared" si="14"/>
        <v>#VALUE!</v>
      </c>
      <c r="S71" s="42" t="e">
        <f t="shared" si="14"/>
        <v>#VALUE!</v>
      </c>
      <c r="T71" s="42" t="e">
        <f t="shared" si="14"/>
        <v>#VALUE!</v>
      </c>
      <c r="U71" s="42" t="e">
        <f t="shared" si="14"/>
        <v>#VALUE!</v>
      </c>
      <c r="V71" s="42" t="e">
        <f t="shared" si="14"/>
        <v>#VALUE!</v>
      </c>
      <c r="W71" s="42" t="e">
        <f t="shared" si="14"/>
        <v>#VALUE!</v>
      </c>
      <c r="X71" s="42" t="e">
        <f t="shared" si="14"/>
        <v>#VALUE!</v>
      </c>
      <c r="Y71" s="42" t="e">
        <f t="shared" si="14"/>
        <v>#VALUE!</v>
      </c>
      <c r="Z71" s="42" t="e">
        <f t="shared" si="14"/>
        <v>#VALUE!</v>
      </c>
      <c r="AA71" s="42" t="e">
        <f t="shared" si="14"/>
        <v>#VALUE!</v>
      </c>
      <c r="AB71" s="42" t="e">
        <f t="shared" si="14"/>
        <v>#VALUE!</v>
      </c>
      <c r="AC71" s="42" t="e">
        <f t="shared" si="14"/>
        <v>#VALUE!</v>
      </c>
      <c r="AD71" s="94" t="e">
        <f t="shared" si="14"/>
        <v>#VALUE!</v>
      </c>
      <c r="AE71" s="101"/>
      <c r="AF71" s="102">
        <f>+AF62+1</f>
        <v>8</v>
      </c>
      <c r="AG71" s="110"/>
    </row>
    <row r="72" spans="2:33">
      <c r="B72" s="14" t="s">
        <v>4</v>
      </c>
      <c r="C72" s="29" t="e">
        <f t="shared" ref="C72:AD72" si="15">TEXT(WEEKDAY(+C71),"aaa")</f>
        <v>#VALUE!</v>
      </c>
      <c r="D72" s="43" t="e">
        <f t="shared" si="15"/>
        <v>#VALUE!</v>
      </c>
      <c r="E72" s="43" t="e">
        <f t="shared" si="15"/>
        <v>#VALUE!</v>
      </c>
      <c r="F72" s="43" t="e">
        <f t="shared" si="15"/>
        <v>#VALUE!</v>
      </c>
      <c r="G72" s="43" t="e">
        <f t="shared" si="15"/>
        <v>#VALUE!</v>
      </c>
      <c r="H72" s="43" t="e">
        <f t="shared" si="15"/>
        <v>#VALUE!</v>
      </c>
      <c r="I72" s="43" t="e">
        <f t="shared" si="15"/>
        <v>#VALUE!</v>
      </c>
      <c r="J72" s="43" t="e">
        <f t="shared" si="15"/>
        <v>#VALUE!</v>
      </c>
      <c r="K72" s="43" t="e">
        <f t="shared" si="15"/>
        <v>#VALUE!</v>
      </c>
      <c r="L72" s="43" t="e">
        <f t="shared" si="15"/>
        <v>#VALUE!</v>
      </c>
      <c r="M72" s="43" t="e">
        <f t="shared" si="15"/>
        <v>#VALUE!</v>
      </c>
      <c r="N72" s="43" t="e">
        <f t="shared" si="15"/>
        <v>#VALUE!</v>
      </c>
      <c r="O72" s="43" t="e">
        <f t="shared" si="15"/>
        <v>#VALUE!</v>
      </c>
      <c r="P72" s="43" t="e">
        <f t="shared" si="15"/>
        <v>#VALUE!</v>
      </c>
      <c r="Q72" s="43" t="e">
        <f t="shared" si="15"/>
        <v>#VALUE!</v>
      </c>
      <c r="R72" s="43" t="e">
        <f t="shared" si="15"/>
        <v>#VALUE!</v>
      </c>
      <c r="S72" s="43" t="e">
        <f t="shared" si="15"/>
        <v>#VALUE!</v>
      </c>
      <c r="T72" s="43" t="e">
        <f t="shared" si="15"/>
        <v>#VALUE!</v>
      </c>
      <c r="U72" s="43" t="e">
        <f t="shared" si="15"/>
        <v>#VALUE!</v>
      </c>
      <c r="V72" s="43" t="e">
        <f t="shared" si="15"/>
        <v>#VALUE!</v>
      </c>
      <c r="W72" s="43" t="e">
        <f t="shared" si="15"/>
        <v>#VALUE!</v>
      </c>
      <c r="X72" s="43" t="e">
        <f t="shared" si="15"/>
        <v>#VALUE!</v>
      </c>
      <c r="Y72" s="43" t="e">
        <f t="shared" si="15"/>
        <v>#VALUE!</v>
      </c>
      <c r="Z72" s="43" t="e">
        <f t="shared" si="15"/>
        <v>#VALUE!</v>
      </c>
      <c r="AA72" s="43" t="e">
        <f t="shared" si="15"/>
        <v>#VALUE!</v>
      </c>
      <c r="AB72" s="43" t="e">
        <f t="shared" si="15"/>
        <v>#VALUE!</v>
      </c>
      <c r="AC72" s="43" t="e">
        <f t="shared" si="15"/>
        <v>#VALUE!</v>
      </c>
      <c r="AD72" s="95" t="e">
        <f t="shared" si="15"/>
        <v>#VALUE!</v>
      </c>
      <c r="AE72" s="75"/>
      <c r="AF72" s="103" t="s">
        <v>2</v>
      </c>
      <c r="AG72" s="79">
        <f>+COUNTA(C76:AD76)</f>
        <v>0</v>
      </c>
    </row>
    <row r="73" spans="2:33" ht="13.5" customHeight="1">
      <c r="B73" s="15" t="s">
        <v>11</v>
      </c>
      <c r="C73" s="30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96"/>
      <c r="AE73" s="75"/>
      <c r="AF73" s="104" t="s">
        <v>3</v>
      </c>
      <c r="AG73" s="111">
        <f>COUNTA(C71:AD71)-AG72</f>
        <v>28</v>
      </c>
    </row>
    <row r="74" spans="2:33" ht="13.5" customHeight="1">
      <c r="B74" s="16"/>
      <c r="C74" s="3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97"/>
      <c r="AE74" s="75"/>
      <c r="AF74" s="104" t="s">
        <v>10</v>
      </c>
      <c r="AG74" s="112">
        <f>+COUNTA(C77:AD77)</f>
        <v>0</v>
      </c>
    </row>
    <row r="75" spans="2:33" ht="13.5" customHeight="1">
      <c r="B75" s="17"/>
      <c r="C75" s="32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98"/>
      <c r="AE75" s="75"/>
      <c r="AF75" s="104" t="s">
        <v>12</v>
      </c>
      <c r="AG75" s="113">
        <f>+AG74/AG73</f>
        <v>0</v>
      </c>
    </row>
    <row r="76" spans="2:33">
      <c r="B76" s="18" t="s">
        <v>2</v>
      </c>
      <c r="C76" s="33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99"/>
      <c r="AE76" s="75"/>
      <c r="AF76" s="104" t="s">
        <v>8</v>
      </c>
      <c r="AG76" s="112">
        <f>+COUNTA(C78:AD78)</f>
        <v>0</v>
      </c>
    </row>
    <row r="77" spans="2:33">
      <c r="B77" s="14" t="s">
        <v>0</v>
      </c>
      <c r="C77" s="2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29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95"/>
      <c r="AE77" s="75"/>
      <c r="AF77" s="105" t="s">
        <v>7</v>
      </c>
      <c r="AG77" s="114">
        <f>+AG76/AG73</f>
        <v>0</v>
      </c>
    </row>
    <row r="78" spans="2:33">
      <c r="B78" s="19" t="s">
        <v>6</v>
      </c>
      <c r="C78" s="34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60"/>
      <c r="Q78" s="48"/>
      <c r="R78" s="34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100"/>
      <c r="AE78" s="75"/>
      <c r="AF78" s="106" t="s">
        <v>30</v>
      </c>
      <c r="AG78" s="115" t="str">
        <f>IF(AG77&gt;=0.285,"OK","NG")</f>
        <v>NG</v>
      </c>
    </row>
    <row r="79" spans="2:33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2:33">
      <c r="B80" s="6" t="s">
        <v>13</v>
      </c>
      <c r="C80" s="20" t="e">
        <f>+AD71+1</f>
        <v>#VALUE!</v>
      </c>
      <c r="D80" s="35" t="e">
        <f t="shared" ref="D80:AD80" si="16">+C80+1</f>
        <v>#VALUE!</v>
      </c>
      <c r="E80" s="35" t="e">
        <f t="shared" si="16"/>
        <v>#VALUE!</v>
      </c>
      <c r="F80" s="35" t="e">
        <f t="shared" si="16"/>
        <v>#VALUE!</v>
      </c>
      <c r="G80" s="35" t="e">
        <f t="shared" si="16"/>
        <v>#VALUE!</v>
      </c>
      <c r="H80" s="35" t="e">
        <f t="shared" si="16"/>
        <v>#VALUE!</v>
      </c>
      <c r="I80" s="35" t="e">
        <f t="shared" si="16"/>
        <v>#VALUE!</v>
      </c>
      <c r="J80" s="35" t="e">
        <f t="shared" si="16"/>
        <v>#VALUE!</v>
      </c>
      <c r="K80" s="35" t="e">
        <f t="shared" si="16"/>
        <v>#VALUE!</v>
      </c>
      <c r="L80" s="35" t="e">
        <f t="shared" si="16"/>
        <v>#VALUE!</v>
      </c>
      <c r="M80" s="35" t="e">
        <f t="shared" si="16"/>
        <v>#VALUE!</v>
      </c>
      <c r="N80" s="35" t="e">
        <f t="shared" si="16"/>
        <v>#VALUE!</v>
      </c>
      <c r="O80" s="35" t="e">
        <f t="shared" si="16"/>
        <v>#VALUE!</v>
      </c>
      <c r="P80" s="35" t="e">
        <f t="shared" si="16"/>
        <v>#VALUE!</v>
      </c>
      <c r="Q80" s="35" t="e">
        <f t="shared" si="16"/>
        <v>#VALUE!</v>
      </c>
      <c r="R80" s="35" t="e">
        <f t="shared" si="16"/>
        <v>#VALUE!</v>
      </c>
      <c r="S80" s="35" t="e">
        <f t="shared" si="16"/>
        <v>#VALUE!</v>
      </c>
      <c r="T80" s="35" t="e">
        <f t="shared" si="16"/>
        <v>#VALUE!</v>
      </c>
      <c r="U80" s="35" t="e">
        <f t="shared" si="16"/>
        <v>#VALUE!</v>
      </c>
      <c r="V80" s="35" t="e">
        <f t="shared" si="16"/>
        <v>#VALUE!</v>
      </c>
      <c r="W80" s="35" t="e">
        <f t="shared" si="16"/>
        <v>#VALUE!</v>
      </c>
      <c r="X80" s="35" t="e">
        <f t="shared" si="16"/>
        <v>#VALUE!</v>
      </c>
      <c r="Y80" s="35" t="e">
        <f t="shared" si="16"/>
        <v>#VALUE!</v>
      </c>
      <c r="Z80" s="35" t="e">
        <f t="shared" si="16"/>
        <v>#VALUE!</v>
      </c>
      <c r="AA80" s="35" t="e">
        <f t="shared" si="16"/>
        <v>#VALUE!</v>
      </c>
      <c r="AB80" s="35" t="e">
        <f t="shared" si="16"/>
        <v>#VALUE!</v>
      </c>
      <c r="AC80" s="35" t="e">
        <f t="shared" si="16"/>
        <v>#VALUE!</v>
      </c>
      <c r="AD80" s="87" t="e">
        <f t="shared" si="16"/>
        <v>#VALUE!</v>
      </c>
      <c r="AE80" s="101"/>
      <c r="AF80" s="102">
        <f>+AF71+1</f>
        <v>9</v>
      </c>
      <c r="AG80" s="110"/>
    </row>
    <row r="81" spans="2:33">
      <c r="B81" s="7" t="s">
        <v>4</v>
      </c>
      <c r="C81" s="21" t="e">
        <f t="shared" ref="C81:AD81" si="17">TEXT(WEEKDAY(+C80),"aaa")</f>
        <v>#VALUE!</v>
      </c>
      <c r="D81" s="36" t="e">
        <f t="shared" si="17"/>
        <v>#VALUE!</v>
      </c>
      <c r="E81" s="36" t="e">
        <f t="shared" si="17"/>
        <v>#VALUE!</v>
      </c>
      <c r="F81" s="36" t="e">
        <f t="shared" si="17"/>
        <v>#VALUE!</v>
      </c>
      <c r="G81" s="36" t="e">
        <f t="shared" si="17"/>
        <v>#VALUE!</v>
      </c>
      <c r="H81" s="36" t="e">
        <f t="shared" si="17"/>
        <v>#VALUE!</v>
      </c>
      <c r="I81" s="36" t="e">
        <f t="shared" si="17"/>
        <v>#VALUE!</v>
      </c>
      <c r="J81" s="36" t="e">
        <f t="shared" si="17"/>
        <v>#VALUE!</v>
      </c>
      <c r="K81" s="36" t="e">
        <f t="shared" si="17"/>
        <v>#VALUE!</v>
      </c>
      <c r="L81" s="36" t="e">
        <f t="shared" si="17"/>
        <v>#VALUE!</v>
      </c>
      <c r="M81" s="36" t="e">
        <f t="shared" si="17"/>
        <v>#VALUE!</v>
      </c>
      <c r="N81" s="36" t="e">
        <f t="shared" si="17"/>
        <v>#VALUE!</v>
      </c>
      <c r="O81" s="36" t="e">
        <f t="shared" si="17"/>
        <v>#VALUE!</v>
      </c>
      <c r="P81" s="36" t="e">
        <f t="shared" si="17"/>
        <v>#VALUE!</v>
      </c>
      <c r="Q81" s="36" t="e">
        <f t="shared" si="17"/>
        <v>#VALUE!</v>
      </c>
      <c r="R81" s="36" t="e">
        <f t="shared" si="17"/>
        <v>#VALUE!</v>
      </c>
      <c r="S81" s="36" t="e">
        <f t="shared" si="17"/>
        <v>#VALUE!</v>
      </c>
      <c r="T81" s="36" t="e">
        <f t="shared" si="17"/>
        <v>#VALUE!</v>
      </c>
      <c r="U81" s="36" t="e">
        <f t="shared" si="17"/>
        <v>#VALUE!</v>
      </c>
      <c r="V81" s="36" t="e">
        <f t="shared" si="17"/>
        <v>#VALUE!</v>
      </c>
      <c r="W81" s="36" t="e">
        <f t="shared" si="17"/>
        <v>#VALUE!</v>
      </c>
      <c r="X81" s="36" t="e">
        <f t="shared" si="17"/>
        <v>#VALUE!</v>
      </c>
      <c r="Y81" s="36" t="e">
        <f t="shared" si="17"/>
        <v>#VALUE!</v>
      </c>
      <c r="Z81" s="36" t="e">
        <f t="shared" si="17"/>
        <v>#VALUE!</v>
      </c>
      <c r="AA81" s="36" t="e">
        <f t="shared" si="17"/>
        <v>#VALUE!</v>
      </c>
      <c r="AB81" s="36" t="e">
        <f t="shared" si="17"/>
        <v>#VALUE!</v>
      </c>
      <c r="AC81" s="36" t="e">
        <f t="shared" si="17"/>
        <v>#VALUE!</v>
      </c>
      <c r="AD81" s="88" t="e">
        <f t="shared" si="17"/>
        <v>#VALUE!</v>
      </c>
      <c r="AE81" s="75"/>
      <c r="AF81" s="103" t="s">
        <v>2</v>
      </c>
      <c r="AG81" s="79">
        <f>+COUNTA(C85:AD85)</f>
        <v>0</v>
      </c>
    </row>
    <row r="82" spans="2:33" ht="13.5" customHeight="1">
      <c r="B82" s="8" t="s">
        <v>11</v>
      </c>
      <c r="C82" s="22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89"/>
      <c r="AE82" s="75"/>
      <c r="AF82" s="104" t="s">
        <v>3</v>
      </c>
      <c r="AG82" s="111">
        <f>COUNTA(C80:AD80)-AG81</f>
        <v>28</v>
      </c>
    </row>
    <row r="83" spans="2:33" ht="13.5" customHeight="1">
      <c r="B83" s="9"/>
      <c r="C83" s="2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90"/>
      <c r="AE83" s="75"/>
      <c r="AF83" s="104" t="s">
        <v>10</v>
      </c>
      <c r="AG83" s="112">
        <f>+COUNTA(C86:AD86)</f>
        <v>0</v>
      </c>
    </row>
    <row r="84" spans="2:33" ht="13.5" customHeight="1">
      <c r="B84" s="10"/>
      <c r="C84" s="2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91"/>
      <c r="AE84" s="75"/>
      <c r="AF84" s="104" t="s">
        <v>12</v>
      </c>
      <c r="AG84" s="113">
        <f>+AG83/AG82</f>
        <v>0</v>
      </c>
    </row>
    <row r="85" spans="2:33">
      <c r="B85" s="11" t="s">
        <v>2</v>
      </c>
      <c r="C85" s="25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92"/>
      <c r="AE85" s="75"/>
      <c r="AF85" s="104" t="s">
        <v>8</v>
      </c>
      <c r="AG85" s="112">
        <f>+COUNTA(C87:AD87)</f>
        <v>0</v>
      </c>
    </row>
    <row r="86" spans="2:33">
      <c r="B86" s="7" t="s">
        <v>0</v>
      </c>
      <c r="C86" s="21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2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88"/>
      <c r="AE86" s="75"/>
      <c r="AF86" s="105" t="s">
        <v>7</v>
      </c>
      <c r="AG86" s="114">
        <f>+AG85/AG82</f>
        <v>0</v>
      </c>
    </row>
    <row r="87" spans="2:33">
      <c r="B87" s="12" t="s">
        <v>6</v>
      </c>
      <c r="C87" s="26"/>
      <c r="D87" s="26"/>
      <c r="E87" s="26"/>
      <c r="F87" s="26"/>
      <c r="G87" s="26"/>
      <c r="H87" s="41"/>
      <c r="I87" s="41"/>
      <c r="J87" s="41"/>
      <c r="K87" s="41"/>
      <c r="L87" s="41"/>
      <c r="M87" s="41"/>
      <c r="N87" s="41"/>
      <c r="O87" s="41"/>
      <c r="P87" s="58"/>
      <c r="Q87" s="41"/>
      <c r="R87" s="2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93"/>
      <c r="AE87" s="75"/>
      <c r="AF87" s="106" t="s">
        <v>30</v>
      </c>
      <c r="AG87" s="115" t="str">
        <f>IF(AG86&gt;=0.285,"OK","NG")</f>
        <v>NG</v>
      </c>
    </row>
    <row r="88" spans="2:33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</sheetData>
  <mergeCells count="293">
    <mergeCell ref="U2:V2"/>
    <mergeCell ref="W2:X2"/>
    <mergeCell ref="Y2:Z2"/>
    <mergeCell ref="AB2:AF2"/>
    <mergeCell ref="B3:E3"/>
    <mergeCell ref="G3:P3"/>
    <mergeCell ref="S3:T3"/>
    <mergeCell ref="U3:V3"/>
    <mergeCell ref="W3:X3"/>
    <mergeCell ref="Y3:Z3"/>
    <mergeCell ref="AB3:AF3"/>
    <mergeCell ref="B4:E4"/>
    <mergeCell ref="G4:J4"/>
    <mergeCell ref="S4:T4"/>
    <mergeCell ref="U4:V4"/>
    <mergeCell ref="W4:X4"/>
    <mergeCell ref="Y4:Z4"/>
    <mergeCell ref="AB4:AF4"/>
    <mergeCell ref="B5:E5"/>
    <mergeCell ref="G5:J5"/>
    <mergeCell ref="L5:N5"/>
    <mergeCell ref="P5:R5"/>
    <mergeCell ref="AB5:AF5"/>
    <mergeCell ref="AF8:AG8"/>
    <mergeCell ref="AF17:AG17"/>
    <mergeCell ref="AF26:AG26"/>
    <mergeCell ref="AF35:AG35"/>
    <mergeCell ref="AF44:AG44"/>
    <mergeCell ref="AF53:AG53"/>
    <mergeCell ref="AF62:AG62"/>
    <mergeCell ref="AF71:AG71"/>
    <mergeCell ref="AF80:AG80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W37:W39"/>
    <mergeCell ref="X37:X39"/>
    <mergeCell ref="Y37:Y39"/>
    <mergeCell ref="Z37:Z39"/>
    <mergeCell ref="AA37:AA39"/>
    <mergeCell ref="AB37:AB39"/>
    <mergeCell ref="AC37:AC39"/>
    <mergeCell ref="AD37:AD39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X46:X48"/>
    <mergeCell ref="Y46:Y48"/>
    <mergeCell ref="Z46:Z48"/>
    <mergeCell ref="AA46:AA48"/>
    <mergeCell ref="AB46:AB48"/>
    <mergeCell ref="AC46:AC48"/>
    <mergeCell ref="AD46:AD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AC64:AC66"/>
    <mergeCell ref="AD64:AD66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A73:AA75"/>
    <mergeCell ref="AB73:AB75"/>
    <mergeCell ref="AC73:AC75"/>
    <mergeCell ref="AD73:AD75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U82:U84"/>
    <mergeCell ref="V82:V84"/>
    <mergeCell ref="W82:W84"/>
    <mergeCell ref="X82:X84"/>
    <mergeCell ref="Y82:Y84"/>
    <mergeCell ref="Z82:Z84"/>
    <mergeCell ref="AA82:AA84"/>
    <mergeCell ref="AB82:AB84"/>
    <mergeCell ref="AC82:AC84"/>
    <mergeCell ref="AD82:AD84"/>
  </mergeCells>
  <phoneticPr fontId="1"/>
  <conditionalFormatting sqref="C9:AE10 C18:AE19 C72:AD73 C63:AD64 C54:AD55 C45:AD46 C36:AD37 C27:AD28 C82:AD82 C81:Z81">
    <cfRule type="containsText" dxfId="31" priority="16" text="日">
      <formula>NOT(ISERROR(SEARCH("日",C9)))</formula>
    </cfRule>
    <cfRule type="containsText" dxfId="30" priority="17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29" priority="14" text="日">
      <formula>NOT(ISERROR(SEARCH("日",AE27)))</formula>
    </cfRule>
    <cfRule type="containsText" dxfId="28" priority="15" text="土">
      <formula>NOT(ISERROR(SEARCH("土",AE27)))</formula>
    </cfRule>
  </conditionalFormatting>
  <conditionalFormatting sqref="Y3:Z4">
    <cfRule type="cellIs" dxfId="27" priority="12" operator="greaterThanOrEqual">
      <formula>0.285</formula>
    </cfRule>
    <cfRule type="cellIs" dxfId="26" priority="13" operator="lessThan">
      <formula>0.285</formula>
    </cfRule>
  </conditionalFormatting>
  <conditionalFormatting sqref="AG14">
    <cfRule type="cellIs" dxfId="25" priority="11" operator="lessThan">
      <formula>0.285</formula>
    </cfRule>
  </conditionalFormatting>
  <conditionalFormatting sqref="AG23">
    <cfRule type="cellIs" dxfId="24" priority="10" operator="lessThan">
      <formula>0.285</formula>
    </cfRule>
  </conditionalFormatting>
  <conditionalFormatting sqref="AG32">
    <cfRule type="cellIs" dxfId="23" priority="9" operator="lessThan">
      <formula>0.285</formula>
    </cfRule>
  </conditionalFormatting>
  <conditionalFormatting sqref="AG41">
    <cfRule type="cellIs" dxfId="22" priority="8" operator="lessThan">
      <formula>0.285</formula>
    </cfRule>
  </conditionalFormatting>
  <conditionalFormatting sqref="AG50">
    <cfRule type="cellIs" dxfId="21" priority="7" operator="lessThan">
      <formula>0.285</formula>
    </cfRule>
  </conditionalFormatting>
  <conditionalFormatting sqref="AG59">
    <cfRule type="cellIs" dxfId="20" priority="6" operator="lessThan">
      <formula>0.285</formula>
    </cfRule>
  </conditionalFormatting>
  <conditionalFormatting sqref="AG68">
    <cfRule type="cellIs" dxfId="19" priority="5" operator="lessThan">
      <formula>0.285</formula>
    </cfRule>
  </conditionalFormatting>
  <conditionalFormatting sqref="AG77">
    <cfRule type="cellIs" dxfId="18" priority="4" operator="lessThan">
      <formula>0.285</formula>
    </cfRule>
  </conditionalFormatting>
  <conditionalFormatting sqref="AG86">
    <cfRule type="cellIs" dxfId="17" priority="3" operator="lessThan">
      <formula>0.285</formula>
    </cfRule>
  </conditionalFormatting>
  <conditionalFormatting sqref="AA81:AD81">
    <cfRule type="containsText" dxfId="16" priority="1" text="日">
      <formula>NOT(ISERROR(SEARCH("日",AA81)))</formula>
    </cfRule>
    <cfRule type="containsText" dxfId="15" priority="2" text="土">
      <formula>NOT(ISERROR(SEARCH("土",AA81)))</formula>
    </cfRule>
  </conditionalFormatting>
  <dataValidations count="5">
    <dataValidation type="list" allowBlank="0" showDropDown="0" showInputMessage="1" showErrorMessage="1" sqref="AE76 AE13 AE22 AE31 AE40 AE49 AE58 AE67 AE85">
      <formula1>"　,祝,中止"</formula1>
    </dataValidation>
    <dataValidation type="list" allowBlank="0" showDropDown="0" showInputMessage="1" showErrorMessage="1" sqref="AE14:AE15 AE68:AE69 AE23:AE24 AE77:AE78 AE32:AE33 AE41:AE42 AE50:AE51 AE59:AE60 AE86:AE87">
      <formula1>"　,休"</formula1>
    </dataValidation>
    <dataValidation type="list" allowBlank="0" showDropDown="0" showInputMessage="1" showErrorMessage="1" sqref="C85:AD85 C13:AD13 C22:AD22 C31:AD31 C40:AD40 C49:AD49 C58:AD58 C67:AD67 C76:AD76">
      <formula1>"中止,夏休,冬休"</formula1>
    </dataValidation>
    <dataValidation type="list" allowBlank="0" showDropDown="0" showInputMessage="1" showErrorMessage="1" sqref="C87:AD87 C15:AD15 C24:AD24 C33:AD33 C42:AD42 C51:AD51 C60:AD60 C69:AD69 C78:AD78">
      <formula1>"休,雨"</formula1>
    </dataValidation>
    <dataValidation type="list" allowBlank="0" showDropDown="0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fitToWidth="1" fitToHeight="1" orientation="portrait" usePrinterDefaults="1" r:id="rId1"/>
  <headerFooter>
    <oddHeader xml:space="preserve">&amp;R&amp;"ＤＦ特太ゴシック体,標準"（別紙１）&amp;"-,標準"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I88"/>
  <sheetViews>
    <sheetView view="pageBreakPreview" topLeftCell="A10" zoomScaleSheetLayoutView="100" workbookViewId="0">
      <selection activeCell="AI64" sqref="AI64"/>
    </sheetView>
  </sheetViews>
  <sheetFormatPr defaultColWidth="9" defaultRowHeight="13.5"/>
  <cols>
    <col min="1" max="1" width="3.6328125" style="1" customWidth="1"/>
    <col min="2" max="2" width="7.08984375" style="2" bestFit="1" customWidth="1"/>
    <col min="3" max="30" width="3.7265625" style="2" customWidth="1"/>
    <col min="31" max="31" width="3.26953125" style="2" customWidth="1"/>
    <col min="32" max="32" width="11.08984375" style="1" customWidth="1"/>
    <col min="33" max="33" width="6.453125" style="2" bestFit="1" customWidth="1"/>
    <col min="34" max="16384" width="9" style="1"/>
  </cols>
  <sheetData>
    <row r="1" spans="2:35" ht="18.75">
      <c r="B1" s="3" t="s">
        <v>15</v>
      </c>
      <c r="M1" s="55" t="s">
        <v>24</v>
      </c>
      <c r="AG1" s="107"/>
    </row>
    <row r="2" spans="2:35" ht="13.5" customHeight="1">
      <c r="Q2" s="1"/>
      <c r="S2" s="61"/>
      <c r="T2" s="64"/>
      <c r="U2" s="67" t="s">
        <v>3</v>
      </c>
      <c r="V2" s="70"/>
      <c r="W2" s="67" t="s">
        <v>8</v>
      </c>
      <c r="X2" s="70"/>
      <c r="Y2" s="76" t="s">
        <v>20</v>
      </c>
      <c r="Z2" s="79"/>
      <c r="AB2" s="83" t="s">
        <v>21</v>
      </c>
      <c r="AC2" s="76"/>
      <c r="AD2" s="76"/>
      <c r="AE2" s="76"/>
      <c r="AF2" s="76"/>
      <c r="AG2" s="79" t="s">
        <v>22</v>
      </c>
    </row>
    <row r="3" spans="2:35" ht="13.5" customHeight="1">
      <c r="B3" s="4" t="s">
        <v>5</v>
      </c>
      <c r="C3" s="4"/>
      <c r="D3" s="4"/>
      <c r="E3" s="4"/>
      <c r="F3" s="2" t="s">
        <v>17</v>
      </c>
      <c r="G3" s="117" t="s">
        <v>26</v>
      </c>
      <c r="H3" s="117"/>
      <c r="I3" s="117"/>
      <c r="J3" s="117"/>
      <c r="K3" s="117"/>
      <c r="L3" s="117"/>
      <c r="M3" s="117"/>
      <c r="N3" s="117"/>
      <c r="O3" s="117"/>
      <c r="P3" s="117"/>
      <c r="R3" s="1"/>
      <c r="S3" s="62" t="s">
        <v>0</v>
      </c>
      <c r="T3" s="65"/>
      <c r="U3" s="68">
        <f>+AG10+AG19+AG28+AG37+AG46+AG55+AG64+AG73+AG82</f>
        <v>239</v>
      </c>
      <c r="V3" s="71"/>
      <c r="W3" s="73">
        <f>+AG11+AG20+AG29+AG38+AG47+AG56+AG65+AG74+AG83</f>
        <v>70</v>
      </c>
      <c r="X3" s="65"/>
      <c r="Y3" s="77">
        <f>+W3/U3</f>
        <v>0.29288702928870292</v>
      </c>
      <c r="Z3" s="80"/>
      <c r="AB3" s="84" t="s">
        <v>29</v>
      </c>
      <c r="AC3" s="86"/>
      <c r="AD3" s="86"/>
      <c r="AE3" s="86"/>
      <c r="AF3" s="86"/>
      <c r="AG3" s="108">
        <f>+AI3-W4</f>
        <v>-1</v>
      </c>
      <c r="AI3" s="116">
        <f>ROUNDUP(+U4*0.285,0)</f>
        <v>69</v>
      </c>
    </row>
    <row r="4" spans="2:35" ht="13.5" customHeight="1">
      <c r="B4" s="4" t="s">
        <v>16</v>
      </c>
      <c r="C4" s="4"/>
      <c r="D4" s="4"/>
      <c r="E4" s="4"/>
      <c r="F4" s="2" t="s">
        <v>17</v>
      </c>
      <c r="G4" s="118">
        <v>45439</v>
      </c>
      <c r="H4" s="119"/>
      <c r="I4" s="119"/>
      <c r="J4" s="120"/>
      <c r="R4" s="1"/>
      <c r="S4" s="63" t="s">
        <v>6</v>
      </c>
      <c r="T4" s="66"/>
      <c r="U4" s="69">
        <f>+U3</f>
        <v>239</v>
      </c>
      <c r="V4" s="72"/>
      <c r="W4" s="74">
        <f>+AG13+AG22+AG31+AG40+AG49+AG58+AG67+AG76+AG85</f>
        <v>70</v>
      </c>
      <c r="X4" s="66"/>
      <c r="Y4" s="78">
        <f>+W4/U4</f>
        <v>0.29288702928870292</v>
      </c>
      <c r="Z4" s="81"/>
      <c r="AB4" s="85"/>
      <c r="AC4" s="85"/>
      <c r="AD4" s="85"/>
      <c r="AE4" s="85"/>
      <c r="AF4" s="85"/>
      <c r="AG4" s="109"/>
      <c r="AI4" s="116">
        <f>ROUNDUP(+U4*0.25,0)</f>
        <v>60</v>
      </c>
    </row>
    <row r="5" spans="2:35" ht="13.5" customHeight="1">
      <c r="B5" s="5" t="s">
        <v>25</v>
      </c>
      <c r="C5" s="5"/>
      <c r="D5" s="5"/>
      <c r="E5" s="5"/>
      <c r="F5" s="2" t="s">
        <v>17</v>
      </c>
      <c r="G5" s="51">
        <v>45686</v>
      </c>
      <c r="H5" s="51"/>
      <c r="I5" s="51"/>
      <c r="J5" s="51"/>
      <c r="L5" s="54" t="s">
        <v>1</v>
      </c>
      <c r="M5" s="54"/>
      <c r="N5" s="54"/>
      <c r="O5" s="2" t="s">
        <v>17</v>
      </c>
      <c r="P5" s="56">
        <f>+G5-G4+1</f>
        <v>248</v>
      </c>
      <c r="Q5" s="56"/>
      <c r="R5" s="56"/>
      <c r="AA5" s="82"/>
      <c r="AB5" s="85"/>
      <c r="AC5" s="85"/>
      <c r="AD5" s="85"/>
      <c r="AE5" s="85"/>
      <c r="AF5" s="85"/>
      <c r="AG5" s="109"/>
      <c r="AI5" s="116">
        <f>ROUNDUP(+U4*0.214,0)</f>
        <v>52</v>
      </c>
    </row>
    <row r="6" spans="2:35" ht="13.5" customHeight="1">
      <c r="C6" s="1"/>
      <c r="D6" s="1"/>
      <c r="E6" s="1"/>
      <c r="F6" s="1"/>
      <c r="W6" s="75"/>
      <c r="X6" s="75"/>
      <c r="Y6" s="75"/>
      <c r="Z6" s="75"/>
      <c r="AA6" s="75"/>
      <c r="AB6" s="75"/>
      <c r="AC6" s="75"/>
      <c r="AD6" s="75"/>
      <c r="AE6" s="75"/>
    </row>
    <row r="7" spans="2:35" ht="13.5" customHeight="1"/>
    <row r="8" spans="2:35">
      <c r="B8" s="6" t="s">
        <v>13</v>
      </c>
      <c r="C8" s="20">
        <f>+G4</f>
        <v>45439</v>
      </c>
      <c r="D8" s="35">
        <f t="shared" ref="D8:AD8" si="0">+C8+1</f>
        <v>45440</v>
      </c>
      <c r="E8" s="35">
        <f t="shared" si="0"/>
        <v>45441</v>
      </c>
      <c r="F8" s="35">
        <f t="shared" si="0"/>
        <v>45442</v>
      </c>
      <c r="G8" s="35">
        <f t="shared" si="0"/>
        <v>45443</v>
      </c>
      <c r="H8" s="35">
        <f t="shared" si="0"/>
        <v>45444</v>
      </c>
      <c r="I8" s="35">
        <f t="shared" si="0"/>
        <v>45445</v>
      </c>
      <c r="J8" s="35">
        <f t="shared" si="0"/>
        <v>45446</v>
      </c>
      <c r="K8" s="35">
        <f t="shared" si="0"/>
        <v>45447</v>
      </c>
      <c r="L8" s="35">
        <f t="shared" si="0"/>
        <v>45448</v>
      </c>
      <c r="M8" s="35">
        <f t="shared" si="0"/>
        <v>45449</v>
      </c>
      <c r="N8" s="35">
        <f t="shared" si="0"/>
        <v>45450</v>
      </c>
      <c r="O8" s="35">
        <f t="shared" si="0"/>
        <v>45451</v>
      </c>
      <c r="P8" s="35">
        <f t="shared" si="0"/>
        <v>45452</v>
      </c>
      <c r="Q8" s="35">
        <f t="shared" si="0"/>
        <v>45453</v>
      </c>
      <c r="R8" s="35">
        <f t="shared" si="0"/>
        <v>45454</v>
      </c>
      <c r="S8" s="35">
        <f t="shared" si="0"/>
        <v>45455</v>
      </c>
      <c r="T8" s="35">
        <f t="shared" si="0"/>
        <v>45456</v>
      </c>
      <c r="U8" s="35">
        <f t="shared" si="0"/>
        <v>45457</v>
      </c>
      <c r="V8" s="35">
        <f t="shared" si="0"/>
        <v>45458</v>
      </c>
      <c r="W8" s="35">
        <f t="shared" si="0"/>
        <v>45459</v>
      </c>
      <c r="X8" s="35">
        <f t="shared" si="0"/>
        <v>45460</v>
      </c>
      <c r="Y8" s="35">
        <f t="shared" si="0"/>
        <v>45461</v>
      </c>
      <c r="Z8" s="35">
        <f t="shared" si="0"/>
        <v>45462</v>
      </c>
      <c r="AA8" s="35">
        <f t="shared" si="0"/>
        <v>45463</v>
      </c>
      <c r="AB8" s="35">
        <f t="shared" si="0"/>
        <v>45464</v>
      </c>
      <c r="AC8" s="35">
        <f t="shared" si="0"/>
        <v>45465</v>
      </c>
      <c r="AD8" s="87">
        <f t="shared" si="0"/>
        <v>45466</v>
      </c>
      <c r="AE8" s="101"/>
      <c r="AF8" s="102">
        <v>1</v>
      </c>
      <c r="AG8" s="110"/>
    </row>
    <row r="9" spans="2:35">
      <c r="B9" s="7" t="s">
        <v>4</v>
      </c>
      <c r="C9" s="21" t="str">
        <f t="shared" ref="C9:AD9" si="1">TEXT(WEEKDAY(+C8),"aaa")</f>
        <v>月</v>
      </c>
      <c r="D9" s="36" t="str">
        <f t="shared" si="1"/>
        <v>火</v>
      </c>
      <c r="E9" s="36" t="str">
        <f t="shared" si="1"/>
        <v>水</v>
      </c>
      <c r="F9" s="36" t="str">
        <f t="shared" si="1"/>
        <v>木</v>
      </c>
      <c r="G9" s="36" t="str">
        <f t="shared" si="1"/>
        <v>金</v>
      </c>
      <c r="H9" s="36" t="str">
        <f t="shared" si="1"/>
        <v>土</v>
      </c>
      <c r="I9" s="36" t="str">
        <f t="shared" si="1"/>
        <v>日</v>
      </c>
      <c r="J9" s="36" t="str">
        <f t="shared" si="1"/>
        <v>月</v>
      </c>
      <c r="K9" s="36" t="str">
        <f t="shared" si="1"/>
        <v>火</v>
      </c>
      <c r="L9" s="36" t="str">
        <f t="shared" si="1"/>
        <v>水</v>
      </c>
      <c r="M9" s="36" t="str">
        <f t="shared" si="1"/>
        <v>木</v>
      </c>
      <c r="N9" s="36" t="str">
        <f t="shared" si="1"/>
        <v>金</v>
      </c>
      <c r="O9" s="36" t="str">
        <f t="shared" si="1"/>
        <v>土</v>
      </c>
      <c r="P9" s="36" t="str">
        <f t="shared" si="1"/>
        <v>日</v>
      </c>
      <c r="Q9" s="36" t="str">
        <f t="shared" si="1"/>
        <v>月</v>
      </c>
      <c r="R9" s="36" t="str">
        <f t="shared" si="1"/>
        <v>火</v>
      </c>
      <c r="S9" s="36" t="str">
        <f t="shared" si="1"/>
        <v>水</v>
      </c>
      <c r="T9" s="36" t="str">
        <f t="shared" si="1"/>
        <v>木</v>
      </c>
      <c r="U9" s="36" t="str">
        <f t="shared" si="1"/>
        <v>金</v>
      </c>
      <c r="V9" s="36" t="str">
        <f t="shared" si="1"/>
        <v>土</v>
      </c>
      <c r="W9" s="36" t="str">
        <f t="shared" si="1"/>
        <v>日</v>
      </c>
      <c r="X9" s="36" t="str">
        <f t="shared" si="1"/>
        <v>月</v>
      </c>
      <c r="Y9" s="36" t="str">
        <f t="shared" si="1"/>
        <v>火</v>
      </c>
      <c r="Z9" s="36" t="str">
        <f t="shared" si="1"/>
        <v>水</v>
      </c>
      <c r="AA9" s="36" t="str">
        <f t="shared" si="1"/>
        <v>木</v>
      </c>
      <c r="AB9" s="36" t="str">
        <f t="shared" si="1"/>
        <v>金</v>
      </c>
      <c r="AC9" s="36" t="str">
        <f t="shared" si="1"/>
        <v>土</v>
      </c>
      <c r="AD9" s="88" t="str">
        <f t="shared" si="1"/>
        <v>日</v>
      </c>
      <c r="AE9" s="75"/>
      <c r="AF9" s="103" t="s">
        <v>14</v>
      </c>
      <c r="AG9" s="79">
        <f>+COUNTA(C13:AD13)</f>
        <v>0</v>
      </c>
    </row>
    <row r="10" spans="2:35" ht="13.5" customHeight="1">
      <c r="B10" s="8" t="s">
        <v>11</v>
      </c>
      <c r="C10" s="2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89"/>
      <c r="AE10" s="75"/>
      <c r="AF10" s="104" t="s">
        <v>3</v>
      </c>
      <c r="AG10" s="111">
        <f>COUNTA(C8:AD8)-AG9</f>
        <v>28</v>
      </c>
    </row>
    <row r="11" spans="2:35" ht="13.5" customHeight="1">
      <c r="B11" s="9"/>
      <c r="C11" s="23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90"/>
      <c r="AE11" s="75"/>
      <c r="AF11" s="104" t="s">
        <v>10</v>
      </c>
      <c r="AG11" s="112">
        <f>+COUNTA(C14:AD14)</f>
        <v>8</v>
      </c>
    </row>
    <row r="12" spans="2:35" ht="13.5" customHeight="1">
      <c r="B12" s="10"/>
      <c r="C12" s="2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91"/>
      <c r="AE12" s="75"/>
      <c r="AF12" s="104" t="s">
        <v>12</v>
      </c>
      <c r="AG12" s="113">
        <f>+AG11/AG10</f>
        <v>0.2857142857142857</v>
      </c>
    </row>
    <row r="13" spans="2:35">
      <c r="B13" s="11" t="s">
        <v>2</v>
      </c>
      <c r="C13" s="2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92"/>
      <c r="AE13" s="75"/>
      <c r="AF13" s="104" t="s">
        <v>8</v>
      </c>
      <c r="AG13" s="112">
        <f>+COUNTA(C15:AD15)</f>
        <v>8</v>
      </c>
    </row>
    <row r="14" spans="2:35">
      <c r="B14" s="7" t="s">
        <v>0</v>
      </c>
      <c r="C14" s="21"/>
      <c r="D14" s="36"/>
      <c r="E14" s="36"/>
      <c r="F14" s="36"/>
      <c r="G14" s="36"/>
      <c r="H14" s="36" t="s">
        <v>9</v>
      </c>
      <c r="I14" s="36" t="s">
        <v>9</v>
      </c>
      <c r="J14" s="36"/>
      <c r="K14" s="36"/>
      <c r="L14" s="36"/>
      <c r="M14" s="36"/>
      <c r="N14" s="36"/>
      <c r="O14" s="36" t="s">
        <v>9</v>
      </c>
      <c r="P14" s="57" t="s">
        <v>9</v>
      </c>
      <c r="Q14" s="36"/>
      <c r="R14" s="21"/>
      <c r="S14" s="36"/>
      <c r="T14" s="36"/>
      <c r="U14" s="36"/>
      <c r="V14" s="36" t="s">
        <v>9</v>
      </c>
      <c r="W14" s="36" t="s">
        <v>9</v>
      </c>
      <c r="X14" s="36"/>
      <c r="Y14" s="36"/>
      <c r="Z14" s="36"/>
      <c r="AA14" s="36"/>
      <c r="AB14" s="36"/>
      <c r="AC14" s="36" t="s">
        <v>9</v>
      </c>
      <c r="AD14" s="88" t="s">
        <v>9</v>
      </c>
      <c r="AE14" s="75"/>
      <c r="AF14" s="105" t="s">
        <v>7</v>
      </c>
      <c r="AG14" s="114">
        <f>+AG13/AG10</f>
        <v>0.2857142857142857</v>
      </c>
    </row>
    <row r="15" spans="2:35">
      <c r="B15" s="12" t="s">
        <v>6</v>
      </c>
      <c r="C15" s="26"/>
      <c r="D15" s="41"/>
      <c r="E15" s="41"/>
      <c r="F15" s="41"/>
      <c r="G15" s="41" t="s">
        <v>9</v>
      </c>
      <c r="H15" s="41"/>
      <c r="I15" s="41" t="s">
        <v>9</v>
      </c>
      <c r="J15" s="41"/>
      <c r="K15" s="41"/>
      <c r="L15" s="41"/>
      <c r="M15" s="41"/>
      <c r="N15" s="41"/>
      <c r="O15" s="41" t="s">
        <v>9</v>
      </c>
      <c r="P15" s="58" t="s">
        <v>9</v>
      </c>
      <c r="Q15" s="41"/>
      <c r="R15" s="26"/>
      <c r="S15" s="41"/>
      <c r="T15" s="41"/>
      <c r="U15" s="41"/>
      <c r="V15" s="41" t="s">
        <v>9</v>
      </c>
      <c r="W15" s="41" t="s">
        <v>9</v>
      </c>
      <c r="X15" s="41"/>
      <c r="Y15" s="41"/>
      <c r="Z15" s="41"/>
      <c r="AA15" s="41"/>
      <c r="AB15" s="41"/>
      <c r="AC15" s="41" t="s">
        <v>9</v>
      </c>
      <c r="AD15" s="93" t="s">
        <v>9</v>
      </c>
      <c r="AE15" s="75"/>
      <c r="AF15" s="106" t="s">
        <v>30</v>
      </c>
      <c r="AG15" s="115" t="str">
        <f>IF(AG14&gt;=0.285,"OK","NG")</f>
        <v>OK</v>
      </c>
    </row>
    <row r="16" spans="2:35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2:33">
      <c r="B17" s="13" t="s">
        <v>13</v>
      </c>
      <c r="C17" s="28">
        <f>+AD8+1</f>
        <v>45467</v>
      </c>
      <c r="D17" s="42">
        <f t="shared" ref="D17:AD17" si="2">+C17+1</f>
        <v>45468</v>
      </c>
      <c r="E17" s="42">
        <f t="shared" si="2"/>
        <v>45469</v>
      </c>
      <c r="F17" s="42">
        <f t="shared" si="2"/>
        <v>45470</v>
      </c>
      <c r="G17" s="42">
        <f t="shared" si="2"/>
        <v>45471</v>
      </c>
      <c r="H17" s="42">
        <f t="shared" si="2"/>
        <v>45472</v>
      </c>
      <c r="I17" s="42">
        <f t="shared" si="2"/>
        <v>45473</v>
      </c>
      <c r="J17" s="42">
        <f t="shared" si="2"/>
        <v>45474</v>
      </c>
      <c r="K17" s="42">
        <f t="shared" si="2"/>
        <v>45475</v>
      </c>
      <c r="L17" s="42">
        <f t="shared" si="2"/>
        <v>45476</v>
      </c>
      <c r="M17" s="42">
        <f t="shared" si="2"/>
        <v>45477</v>
      </c>
      <c r="N17" s="42">
        <f t="shared" si="2"/>
        <v>45478</v>
      </c>
      <c r="O17" s="42">
        <f t="shared" si="2"/>
        <v>45479</v>
      </c>
      <c r="P17" s="42">
        <f t="shared" si="2"/>
        <v>45480</v>
      </c>
      <c r="Q17" s="42">
        <f t="shared" si="2"/>
        <v>45481</v>
      </c>
      <c r="R17" s="42">
        <f t="shared" si="2"/>
        <v>45482</v>
      </c>
      <c r="S17" s="42">
        <f t="shared" si="2"/>
        <v>45483</v>
      </c>
      <c r="T17" s="42">
        <f t="shared" si="2"/>
        <v>45484</v>
      </c>
      <c r="U17" s="42">
        <f t="shared" si="2"/>
        <v>45485</v>
      </c>
      <c r="V17" s="42">
        <f t="shared" si="2"/>
        <v>45486</v>
      </c>
      <c r="W17" s="42">
        <f t="shared" si="2"/>
        <v>45487</v>
      </c>
      <c r="X17" s="42">
        <f t="shared" si="2"/>
        <v>45488</v>
      </c>
      <c r="Y17" s="42">
        <f t="shared" si="2"/>
        <v>45489</v>
      </c>
      <c r="Z17" s="42">
        <f t="shared" si="2"/>
        <v>45490</v>
      </c>
      <c r="AA17" s="42">
        <f t="shared" si="2"/>
        <v>45491</v>
      </c>
      <c r="AB17" s="42">
        <f t="shared" si="2"/>
        <v>45492</v>
      </c>
      <c r="AC17" s="42">
        <f t="shared" si="2"/>
        <v>45493</v>
      </c>
      <c r="AD17" s="94">
        <f t="shared" si="2"/>
        <v>45494</v>
      </c>
      <c r="AE17" s="101"/>
      <c r="AF17" s="102">
        <f>+AF8+1</f>
        <v>2</v>
      </c>
      <c r="AG17" s="110"/>
    </row>
    <row r="18" spans="2:33">
      <c r="B18" s="14" t="s">
        <v>4</v>
      </c>
      <c r="C18" s="29" t="str">
        <f t="shared" ref="C18:AD18" si="3">TEXT(WEEKDAY(+C17),"aaa")</f>
        <v>月</v>
      </c>
      <c r="D18" s="43" t="str">
        <f t="shared" si="3"/>
        <v>火</v>
      </c>
      <c r="E18" s="43" t="str">
        <f t="shared" si="3"/>
        <v>水</v>
      </c>
      <c r="F18" s="43" t="str">
        <f t="shared" si="3"/>
        <v>木</v>
      </c>
      <c r="G18" s="43" t="str">
        <f t="shared" si="3"/>
        <v>金</v>
      </c>
      <c r="H18" s="43" t="str">
        <f t="shared" si="3"/>
        <v>土</v>
      </c>
      <c r="I18" s="43" t="str">
        <f t="shared" si="3"/>
        <v>日</v>
      </c>
      <c r="J18" s="43" t="str">
        <f t="shared" si="3"/>
        <v>月</v>
      </c>
      <c r="K18" s="43" t="str">
        <f t="shared" si="3"/>
        <v>火</v>
      </c>
      <c r="L18" s="43" t="str">
        <f t="shared" si="3"/>
        <v>水</v>
      </c>
      <c r="M18" s="43" t="str">
        <f t="shared" si="3"/>
        <v>木</v>
      </c>
      <c r="N18" s="43" t="str">
        <f t="shared" si="3"/>
        <v>金</v>
      </c>
      <c r="O18" s="43" t="str">
        <f t="shared" si="3"/>
        <v>土</v>
      </c>
      <c r="P18" s="43" t="str">
        <f t="shared" si="3"/>
        <v>日</v>
      </c>
      <c r="Q18" s="43" t="str">
        <f t="shared" si="3"/>
        <v>月</v>
      </c>
      <c r="R18" s="43" t="str">
        <f t="shared" si="3"/>
        <v>火</v>
      </c>
      <c r="S18" s="43" t="str">
        <f t="shared" si="3"/>
        <v>水</v>
      </c>
      <c r="T18" s="43" t="str">
        <f t="shared" si="3"/>
        <v>木</v>
      </c>
      <c r="U18" s="43" t="str">
        <f t="shared" si="3"/>
        <v>金</v>
      </c>
      <c r="V18" s="43" t="str">
        <f t="shared" si="3"/>
        <v>土</v>
      </c>
      <c r="W18" s="43" t="str">
        <f t="shared" si="3"/>
        <v>日</v>
      </c>
      <c r="X18" s="43" t="str">
        <f t="shared" si="3"/>
        <v>月</v>
      </c>
      <c r="Y18" s="43" t="str">
        <f t="shared" si="3"/>
        <v>火</v>
      </c>
      <c r="Z18" s="43" t="str">
        <f t="shared" si="3"/>
        <v>水</v>
      </c>
      <c r="AA18" s="43" t="str">
        <f t="shared" si="3"/>
        <v>木</v>
      </c>
      <c r="AB18" s="43" t="str">
        <f t="shared" si="3"/>
        <v>金</v>
      </c>
      <c r="AC18" s="43" t="str">
        <f t="shared" si="3"/>
        <v>土</v>
      </c>
      <c r="AD18" s="95" t="str">
        <f t="shared" si="3"/>
        <v>日</v>
      </c>
      <c r="AE18" s="75"/>
      <c r="AF18" s="103" t="s">
        <v>2</v>
      </c>
      <c r="AG18" s="79">
        <f>+COUNTA(C22:AD22)</f>
        <v>0</v>
      </c>
    </row>
    <row r="19" spans="2:33" ht="13.5" customHeight="1">
      <c r="B19" s="15" t="s">
        <v>11</v>
      </c>
      <c r="C19" s="3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96"/>
      <c r="AE19" s="75"/>
      <c r="AF19" s="104" t="s">
        <v>3</v>
      </c>
      <c r="AG19" s="111">
        <f>COUNTA(C17:AD17)-AG18</f>
        <v>28</v>
      </c>
    </row>
    <row r="20" spans="2:33" ht="13.5" customHeight="1">
      <c r="B20" s="16"/>
      <c r="C20" s="31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97"/>
      <c r="AE20" s="75"/>
      <c r="AF20" s="104" t="s">
        <v>10</v>
      </c>
      <c r="AG20" s="112">
        <f>+COUNTA(C23:AD23)</f>
        <v>8</v>
      </c>
    </row>
    <row r="21" spans="2:33" ht="13.5" customHeight="1">
      <c r="B21" s="17"/>
      <c r="C21" s="32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8"/>
      <c r="AE21" s="75"/>
      <c r="AF21" s="104" t="s">
        <v>12</v>
      </c>
      <c r="AG21" s="113">
        <f>+AG20/AG19</f>
        <v>0.2857142857142857</v>
      </c>
    </row>
    <row r="22" spans="2:33">
      <c r="B22" s="18" t="s">
        <v>2</v>
      </c>
      <c r="C22" s="33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99"/>
      <c r="AE22" s="75"/>
      <c r="AF22" s="104" t="s">
        <v>8</v>
      </c>
      <c r="AG22" s="112">
        <f>+COUNTA(C24:AD24)</f>
        <v>9</v>
      </c>
    </row>
    <row r="23" spans="2:33">
      <c r="B23" s="14" t="s">
        <v>0</v>
      </c>
      <c r="C23" s="29"/>
      <c r="D23" s="43"/>
      <c r="E23" s="43"/>
      <c r="F23" s="43"/>
      <c r="G23" s="43"/>
      <c r="H23" s="43" t="s">
        <v>9</v>
      </c>
      <c r="I23" s="43" t="s">
        <v>9</v>
      </c>
      <c r="J23" s="43"/>
      <c r="K23" s="43"/>
      <c r="L23" s="43"/>
      <c r="M23" s="43"/>
      <c r="N23" s="43"/>
      <c r="O23" s="43" t="s">
        <v>9</v>
      </c>
      <c r="P23" s="59" t="s">
        <v>9</v>
      </c>
      <c r="Q23" s="43"/>
      <c r="R23" s="29"/>
      <c r="S23" s="43"/>
      <c r="T23" s="43"/>
      <c r="U23" s="43"/>
      <c r="V23" s="43" t="s">
        <v>9</v>
      </c>
      <c r="W23" s="43" t="s">
        <v>9</v>
      </c>
      <c r="X23" s="43"/>
      <c r="Y23" s="43"/>
      <c r="Z23" s="43"/>
      <c r="AA23" s="43"/>
      <c r="AB23" s="43"/>
      <c r="AC23" s="43" t="s">
        <v>9</v>
      </c>
      <c r="AD23" s="95" t="s">
        <v>9</v>
      </c>
      <c r="AE23" s="75"/>
      <c r="AF23" s="105" t="s">
        <v>7</v>
      </c>
      <c r="AG23" s="114">
        <f>+AG22/AG19</f>
        <v>0.32142857142857145</v>
      </c>
    </row>
    <row r="24" spans="2:33">
      <c r="B24" s="19" t="s">
        <v>6</v>
      </c>
      <c r="C24" s="34"/>
      <c r="D24" s="48"/>
      <c r="E24" s="48"/>
      <c r="F24" s="48"/>
      <c r="G24" s="48"/>
      <c r="H24" s="48" t="s">
        <v>9</v>
      </c>
      <c r="I24" s="48" t="s">
        <v>9</v>
      </c>
      <c r="J24" s="48"/>
      <c r="K24" s="48"/>
      <c r="L24" s="48"/>
      <c r="M24" s="48"/>
      <c r="N24" s="48"/>
      <c r="O24" s="48" t="s">
        <v>9</v>
      </c>
      <c r="P24" s="60" t="s">
        <v>9</v>
      </c>
      <c r="Q24" s="48" t="s">
        <v>23</v>
      </c>
      <c r="R24" s="34"/>
      <c r="S24" s="48"/>
      <c r="T24" s="48"/>
      <c r="U24" s="48"/>
      <c r="V24" s="48" t="s">
        <v>9</v>
      </c>
      <c r="W24" s="48" t="s">
        <v>9</v>
      </c>
      <c r="X24" s="48"/>
      <c r="Y24" s="48"/>
      <c r="Z24" s="48"/>
      <c r="AA24" s="48"/>
      <c r="AB24" s="48"/>
      <c r="AC24" s="48" t="s">
        <v>9</v>
      </c>
      <c r="AD24" s="100" t="s">
        <v>9</v>
      </c>
      <c r="AE24" s="75"/>
      <c r="AF24" s="106" t="s">
        <v>30</v>
      </c>
      <c r="AG24" s="115" t="str">
        <f>IF(AG23&gt;=0.285,"OK","NG")</f>
        <v>OK</v>
      </c>
    </row>
    <row r="25" spans="2:33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2:33">
      <c r="B26" s="6" t="s">
        <v>13</v>
      </c>
      <c r="C26" s="20">
        <f>+AD17+1</f>
        <v>45495</v>
      </c>
      <c r="D26" s="35">
        <f t="shared" ref="D26:AD26" si="4">+C26+1</f>
        <v>45496</v>
      </c>
      <c r="E26" s="35">
        <f t="shared" si="4"/>
        <v>45497</v>
      </c>
      <c r="F26" s="35">
        <f t="shared" si="4"/>
        <v>45498</v>
      </c>
      <c r="G26" s="35">
        <f t="shared" si="4"/>
        <v>45499</v>
      </c>
      <c r="H26" s="35">
        <f t="shared" si="4"/>
        <v>45500</v>
      </c>
      <c r="I26" s="35">
        <f t="shared" si="4"/>
        <v>45501</v>
      </c>
      <c r="J26" s="35">
        <f t="shared" si="4"/>
        <v>45502</v>
      </c>
      <c r="K26" s="35">
        <f t="shared" si="4"/>
        <v>45503</v>
      </c>
      <c r="L26" s="35">
        <f t="shared" si="4"/>
        <v>45504</v>
      </c>
      <c r="M26" s="35">
        <f t="shared" si="4"/>
        <v>45505</v>
      </c>
      <c r="N26" s="35">
        <f t="shared" si="4"/>
        <v>45506</v>
      </c>
      <c r="O26" s="35">
        <f t="shared" si="4"/>
        <v>45507</v>
      </c>
      <c r="P26" s="35">
        <f t="shared" si="4"/>
        <v>45508</v>
      </c>
      <c r="Q26" s="35">
        <f t="shared" si="4"/>
        <v>45509</v>
      </c>
      <c r="R26" s="35">
        <f t="shared" si="4"/>
        <v>45510</v>
      </c>
      <c r="S26" s="35">
        <f t="shared" si="4"/>
        <v>45511</v>
      </c>
      <c r="T26" s="35">
        <f t="shared" si="4"/>
        <v>45512</v>
      </c>
      <c r="U26" s="35">
        <f t="shared" si="4"/>
        <v>45513</v>
      </c>
      <c r="V26" s="35">
        <f t="shared" si="4"/>
        <v>45514</v>
      </c>
      <c r="W26" s="35">
        <f t="shared" si="4"/>
        <v>45515</v>
      </c>
      <c r="X26" s="35">
        <f t="shared" si="4"/>
        <v>45516</v>
      </c>
      <c r="Y26" s="35">
        <f t="shared" si="4"/>
        <v>45517</v>
      </c>
      <c r="Z26" s="35">
        <f t="shared" si="4"/>
        <v>45518</v>
      </c>
      <c r="AA26" s="35">
        <f t="shared" si="4"/>
        <v>45519</v>
      </c>
      <c r="AB26" s="35">
        <f t="shared" si="4"/>
        <v>45520</v>
      </c>
      <c r="AC26" s="35">
        <f t="shared" si="4"/>
        <v>45521</v>
      </c>
      <c r="AD26" s="87">
        <f t="shared" si="4"/>
        <v>45522</v>
      </c>
      <c r="AE26" s="101"/>
      <c r="AF26" s="102">
        <f>+AF17+1</f>
        <v>3</v>
      </c>
      <c r="AG26" s="110"/>
    </row>
    <row r="27" spans="2:33">
      <c r="B27" s="7" t="s">
        <v>4</v>
      </c>
      <c r="C27" s="21" t="str">
        <f t="shared" ref="C27:AD27" si="5">TEXT(WEEKDAY(+C26),"aaa")</f>
        <v>月</v>
      </c>
      <c r="D27" s="36" t="str">
        <f t="shared" si="5"/>
        <v>火</v>
      </c>
      <c r="E27" s="36" t="str">
        <f t="shared" si="5"/>
        <v>水</v>
      </c>
      <c r="F27" s="36" t="str">
        <f t="shared" si="5"/>
        <v>木</v>
      </c>
      <c r="G27" s="36" t="str">
        <f t="shared" si="5"/>
        <v>金</v>
      </c>
      <c r="H27" s="36" t="str">
        <f t="shared" si="5"/>
        <v>土</v>
      </c>
      <c r="I27" s="36" t="str">
        <f t="shared" si="5"/>
        <v>日</v>
      </c>
      <c r="J27" s="36" t="str">
        <f t="shared" si="5"/>
        <v>月</v>
      </c>
      <c r="K27" s="36" t="str">
        <f t="shared" si="5"/>
        <v>火</v>
      </c>
      <c r="L27" s="36" t="str">
        <f t="shared" si="5"/>
        <v>水</v>
      </c>
      <c r="M27" s="36" t="str">
        <f t="shared" si="5"/>
        <v>木</v>
      </c>
      <c r="N27" s="36" t="str">
        <f t="shared" si="5"/>
        <v>金</v>
      </c>
      <c r="O27" s="36" t="str">
        <f t="shared" si="5"/>
        <v>土</v>
      </c>
      <c r="P27" s="36" t="str">
        <f t="shared" si="5"/>
        <v>日</v>
      </c>
      <c r="Q27" s="36" t="str">
        <f t="shared" si="5"/>
        <v>月</v>
      </c>
      <c r="R27" s="36" t="str">
        <f t="shared" si="5"/>
        <v>火</v>
      </c>
      <c r="S27" s="36" t="str">
        <f t="shared" si="5"/>
        <v>水</v>
      </c>
      <c r="T27" s="36" t="str">
        <f t="shared" si="5"/>
        <v>木</v>
      </c>
      <c r="U27" s="36" t="str">
        <f t="shared" si="5"/>
        <v>金</v>
      </c>
      <c r="V27" s="36" t="str">
        <f t="shared" si="5"/>
        <v>土</v>
      </c>
      <c r="W27" s="36" t="str">
        <f t="shared" si="5"/>
        <v>日</v>
      </c>
      <c r="X27" s="36" t="str">
        <f t="shared" si="5"/>
        <v>月</v>
      </c>
      <c r="Y27" s="36" t="str">
        <f t="shared" si="5"/>
        <v>火</v>
      </c>
      <c r="Z27" s="36" t="str">
        <f t="shared" si="5"/>
        <v>水</v>
      </c>
      <c r="AA27" s="36" t="str">
        <f t="shared" si="5"/>
        <v>木</v>
      </c>
      <c r="AB27" s="36" t="str">
        <f t="shared" si="5"/>
        <v>金</v>
      </c>
      <c r="AC27" s="36" t="str">
        <f t="shared" si="5"/>
        <v>土</v>
      </c>
      <c r="AD27" s="88" t="str">
        <f t="shared" si="5"/>
        <v>日</v>
      </c>
      <c r="AE27" s="75"/>
      <c r="AF27" s="103" t="s">
        <v>2</v>
      </c>
      <c r="AG27" s="79">
        <f>+COUNTA(C31:AD31)</f>
        <v>3</v>
      </c>
    </row>
    <row r="28" spans="2:33" ht="13.5" customHeight="1">
      <c r="B28" s="8" t="s">
        <v>11</v>
      </c>
      <c r="C28" s="2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89"/>
      <c r="AE28" s="75"/>
      <c r="AF28" s="104" t="s">
        <v>3</v>
      </c>
      <c r="AG28" s="111">
        <f>COUNTA(C26:AD26)-AG27</f>
        <v>25</v>
      </c>
    </row>
    <row r="29" spans="2:33" ht="13.5" customHeight="1">
      <c r="B29" s="9"/>
      <c r="C29" s="23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90"/>
      <c r="AE29" s="75"/>
      <c r="AF29" s="104" t="s">
        <v>10</v>
      </c>
      <c r="AG29" s="112">
        <f>+COUNTA(C32:AD32)</f>
        <v>8</v>
      </c>
    </row>
    <row r="30" spans="2:33" ht="13.5" customHeight="1">
      <c r="B30" s="10"/>
      <c r="C30" s="2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91"/>
      <c r="AE30" s="75"/>
      <c r="AF30" s="104" t="s">
        <v>12</v>
      </c>
      <c r="AG30" s="113">
        <f>+AG29/AG28</f>
        <v>0.32</v>
      </c>
    </row>
    <row r="31" spans="2:33">
      <c r="B31" s="11" t="s">
        <v>2</v>
      </c>
      <c r="C31" s="2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 t="s">
        <v>18</v>
      </c>
      <c r="Z31" s="40" t="s">
        <v>18</v>
      </c>
      <c r="AA31" s="40" t="s">
        <v>18</v>
      </c>
      <c r="AB31" s="40"/>
      <c r="AC31" s="40"/>
      <c r="AD31" s="92"/>
      <c r="AE31" s="75"/>
      <c r="AF31" s="104" t="s">
        <v>8</v>
      </c>
      <c r="AG31" s="112">
        <f>+COUNTA(C33:AD33)</f>
        <v>7</v>
      </c>
    </row>
    <row r="32" spans="2:33">
      <c r="B32" s="7" t="s">
        <v>0</v>
      </c>
      <c r="C32" s="21"/>
      <c r="D32" s="36"/>
      <c r="E32" s="36"/>
      <c r="F32" s="36"/>
      <c r="G32" s="36"/>
      <c r="H32" s="36" t="s">
        <v>9</v>
      </c>
      <c r="I32" s="36" t="s">
        <v>9</v>
      </c>
      <c r="J32" s="36"/>
      <c r="K32" s="36"/>
      <c r="L32" s="36"/>
      <c r="M32" s="36"/>
      <c r="N32" s="36"/>
      <c r="O32" s="36" t="s">
        <v>9</v>
      </c>
      <c r="P32" s="36" t="s">
        <v>9</v>
      </c>
      <c r="Q32" s="36"/>
      <c r="R32" s="21"/>
      <c r="S32" s="36"/>
      <c r="T32" s="36"/>
      <c r="U32" s="36"/>
      <c r="V32" s="36" t="s">
        <v>9</v>
      </c>
      <c r="W32" s="36" t="s">
        <v>9</v>
      </c>
      <c r="X32" s="36"/>
      <c r="Y32" s="36"/>
      <c r="Z32" s="36"/>
      <c r="AA32" s="36"/>
      <c r="AB32" s="36"/>
      <c r="AC32" s="36" t="s">
        <v>9</v>
      </c>
      <c r="AD32" s="88" t="s">
        <v>9</v>
      </c>
      <c r="AE32" s="75"/>
      <c r="AF32" s="105" t="s">
        <v>7</v>
      </c>
      <c r="AG32" s="114">
        <f>+AG31/AG28</f>
        <v>0.28000000000000003</v>
      </c>
    </row>
    <row r="33" spans="2:33">
      <c r="B33" s="12" t="s">
        <v>6</v>
      </c>
      <c r="C33" s="26"/>
      <c r="D33" s="41"/>
      <c r="E33" s="41"/>
      <c r="F33" s="41"/>
      <c r="G33" s="41"/>
      <c r="H33" s="41"/>
      <c r="I33" s="41" t="s">
        <v>9</v>
      </c>
      <c r="J33" s="41"/>
      <c r="K33" s="41"/>
      <c r="L33" s="41"/>
      <c r="M33" s="41"/>
      <c r="N33" s="41"/>
      <c r="O33" s="41" t="s">
        <v>9</v>
      </c>
      <c r="P33" s="58" t="s">
        <v>9</v>
      </c>
      <c r="Q33" s="41"/>
      <c r="R33" s="26"/>
      <c r="S33" s="41"/>
      <c r="T33" s="41"/>
      <c r="U33" s="41"/>
      <c r="V33" s="41" t="s">
        <v>9</v>
      </c>
      <c r="W33" s="41" t="s">
        <v>9</v>
      </c>
      <c r="X33" s="41"/>
      <c r="Y33" s="41"/>
      <c r="Z33" s="41"/>
      <c r="AA33" s="41"/>
      <c r="AB33" s="41"/>
      <c r="AC33" s="41" t="s">
        <v>9</v>
      </c>
      <c r="AD33" s="93" t="s">
        <v>9</v>
      </c>
      <c r="AE33" s="75"/>
      <c r="AF33" s="106" t="s">
        <v>30</v>
      </c>
      <c r="AG33" s="115" t="str">
        <f>IF(AG32&gt;=0.285,"OK","NG")</f>
        <v>NG</v>
      </c>
    </row>
    <row r="34" spans="2:33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2:33">
      <c r="B35" s="13" t="s">
        <v>13</v>
      </c>
      <c r="C35" s="28">
        <f>+AD26+1</f>
        <v>45523</v>
      </c>
      <c r="D35" s="42">
        <f t="shared" ref="D35:AD35" si="6">+C35+1</f>
        <v>45524</v>
      </c>
      <c r="E35" s="42">
        <f t="shared" si="6"/>
        <v>45525</v>
      </c>
      <c r="F35" s="42">
        <f t="shared" si="6"/>
        <v>45526</v>
      </c>
      <c r="G35" s="42">
        <f t="shared" si="6"/>
        <v>45527</v>
      </c>
      <c r="H35" s="42">
        <f t="shared" si="6"/>
        <v>45528</v>
      </c>
      <c r="I35" s="42">
        <f t="shared" si="6"/>
        <v>45529</v>
      </c>
      <c r="J35" s="42">
        <f t="shared" si="6"/>
        <v>45530</v>
      </c>
      <c r="K35" s="42">
        <f t="shared" si="6"/>
        <v>45531</v>
      </c>
      <c r="L35" s="42">
        <f t="shared" si="6"/>
        <v>45532</v>
      </c>
      <c r="M35" s="42">
        <f t="shared" si="6"/>
        <v>45533</v>
      </c>
      <c r="N35" s="42">
        <f t="shared" si="6"/>
        <v>45534</v>
      </c>
      <c r="O35" s="42">
        <f t="shared" si="6"/>
        <v>45535</v>
      </c>
      <c r="P35" s="42">
        <f t="shared" si="6"/>
        <v>45536</v>
      </c>
      <c r="Q35" s="42">
        <f t="shared" si="6"/>
        <v>45537</v>
      </c>
      <c r="R35" s="42">
        <f t="shared" si="6"/>
        <v>45538</v>
      </c>
      <c r="S35" s="42">
        <f t="shared" si="6"/>
        <v>45539</v>
      </c>
      <c r="T35" s="42">
        <f t="shared" si="6"/>
        <v>45540</v>
      </c>
      <c r="U35" s="42">
        <f t="shared" si="6"/>
        <v>45541</v>
      </c>
      <c r="V35" s="42">
        <f t="shared" si="6"/>
        <v>45542</v>
      </c>
      <c r="W35" s="42">
        <f t="shared" si="6"/>
        <v>45543</v>
      </c>
      <c r="X35" s="42">
        <f t="shared" si="6"/>
        <v>45544</v>
      </c>
      <c r="Y35" s="42">
        <f t="shared" si="6"/>
        <v>45545</v>
      </c>
      <c r="Z35" s="42">
        <f t="shared" si="6"/>
        <v>45546</v>
      </c>
      <c r="AA35" s="42">
        <f t="shared" si="6"/>
        <v>45547</v>
      </c>
      <c r="AB35" s="42">
        <f t="shared" si="6"/>
        <v>45548</v>
      </c>
      <c r="AC35" s="42">
        <f t="shared" si="6"/>
        <v>45549</v>
      </c>
      <c r="AD35" s="94">
        <f t="shared" si="6"/>
        <v>45550</v>
      </c>
      <c r="AE35" s="101"/>
      <c r="AF35" s="102">
        <f>+AF26+1</f>
        <v>4</v>
      </c>
      <c r="AG35" s="110"/>
    </row>
    <row r="36" spans="2:33">
      <c r="B36" s="14" t="s">
        <v>4</v>
      </c>
      <c r="C36" s="29" t="str">
        <f t="shared" ref="C36:AD36" si="7">TEXT(WEEKDAY(+C35),"aaa")</f>
        <v>月</v>
      </c>
      <c r="D36" s="43" t="str">
        <f t="shared" si="7"/>
        <v>火</v>
      </c>
      <c r="E36" s="43" t="str">
        <f t="shared" si="7"/>
        <v>水</v>
      </c>
      <c r="F36" s="43" t="str">
        <f t="shared" si="7"/>
        <v>木</v>
      </c>
      <c r="G36" s="43" t="str">
        <f t="shared" si="7"/>
        <v>金</v>
      </c>
      <c r="H36" s="43" t="str">
        <f t="shared" si="7"/>
        <v>土</v>
      </c>
      <c r="I36" s="43" t="str">
        <f t="shared" si="7"/>
        <v>日</v>
      </c>
      <c r="J36" s="43" t="str">
        <f t="shared" si="7"/>
        <v>月</v>
      </c>
      <c r="K36" s="43" t="str">
        <f t="shared" si="7"/>
        <v>火</v>
      </c>
      <c r="L36" s="43" t="str">
        <f t="shared" si="7"/>
        <v>水</v>
      </c>
      <c r="M36" s="43" t="str">
        <f t="shared" si="7"/>
        <v>木</v>
      </c>
      <c r="N36" s="43" t="str">
        <f t="shared" si="7"/>
        <v>金</v>
      </c>
      <c r="O36" s="43" t="str">
        <f t="shared" si="7"/>
        <v>土</v>
      </c>
      <c r="P36" s="43" t="str">
        <f t="shared" si="7"/>
        <v>日</v>
      </c>
      <c r="Q36" s="43" t="str">
        <f t="shared" si="7"/>
        <v>月</v>
      </c>
      <c r="R36" s="43" t="str">
        <f t="shared" si="7"/>
        <v>火</v>
      </c>
      <c r="S36" s="43" t="str">
        <f t="shared" si="7"/>
        <v>水</v>
      </c>
      <c r="T36" s="43" t="str">
        <f t="shared" si="7"/>
        <v>木</v>
      </c>
      <c r="U36" s="43" t="str">
        <f t="shared" si="7"/>
        <v>金</v>
      </c>
      <c r="V36" s="43" t="str">
        <f t="shared" si="7"/>
        <v>土</v>
      </c>
      <c r="W36" s="43" t="str">
        <f t="shared" si="7"/>
        <v>日</v>
      </c>
      <c r="X36" s="43" t="str">
        <f t="shared" si="7"/>
        <v>月</v>
      </c>
      <c r="Y36" s="43" t="str">
        <f t="shared" si="7"/>
        <v>火</v>
      </c>
      <c r="Z36" s="43" t="str">
        <f t="shared" si="7"/>
        <v>水</v>
      </c>
      <c r="AA36" s="43" t="str">
        <f t="shared" si="7"/>
        <v>木</v>
      </c>
      <c r="AB36" s="43" t="str">
        <f t="shared" si="7"/>
        <v>金</v>
      </c>
      <c r="AC36" s="43" t="str">
        <f t="shared" si="7"/>
        <v>土</v>
      </c>
      <c r="AD36" s="95" t="str">
        <f t="shared" si="7"/>
        <v>日</v>
      </c>
      <c r="AE36" s="75"/>
      <c r="AF36" s="103" t="s">
        <v>2</v>
      </c>
      <c r="AG36" s="79">
        <f>+COUNTA(C40:AD40)</f>
        <v>0</v>
      </c>
    </row>
    <row r="37" spans="2:33" ht="13.5" customHeight="1">
      <c r="B37" s="15" t="s">
        <v>11</v>
      </c>
      <c r="C37" s="3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96"/>
      <c r="AE37" s="75"/>
      <c r="AF37" s="104" t="s">
        <v>3</v>
      </c>
      <c r="AG37" s="111">
        <f>COUNTA(C35:AD35)-AG36</f>
        <v>28</v>
      </c>
    </row>
    <row r="38" spans="2:33" ht="13.5" customHeight="1">
      <c r="B38" s="16"/>
      <c r="C38" s="3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97"/>
      <c r="AE38" s="75"/>
      <c r="AF38" s="104" t="s">
        <v>10</v>
      </c>
      <c r="AG38" s="112">
        <f>+COUNTA(C41:AD41)</f>
        <v>8</v>
      </c>
    </row>
    <row r="39" spans="2:33" ht="13.5" customHeight="1">
      <c r="B39" s="17"/>
      <c r="C39" s="32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98"/>
      <c r="AE39" s="75"/>
      <c r="AF39" s="104" t="s">
        <v>12</v>
      </c>
      <c r="AG39" s="113">
        <f>+AG38/AG37</f>
        <v>0.2857142857142857</v>
      </c>
    </row>
    <row r="40" spans="2:33">
      <c r="B40" s="18" t="s">
        <v>2</v>
      </c>
      <c r="C40" s="3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99"/>
      <c r="AE40" s="75"/>
      <c r="AF40" s="104" t="s">
        <v>8</v>
      </c>
      <c r="AG40" s="112">
        <f>+COUNTA(C42:AD42)</f>
        <v>8</v>
      </c>
    </row>
    <row r="41" spans="2:33">
      <c r="B41" s="14" t="s">
        <v>0</v>
      </c>
      <c r="C41" s="29"/>
      <c r="D41" s="43"/>
      <c r="E41" s="43"/>
      <c r="F41" s="43"/>
      <c r="G41" s="43"/>
      <c r="H41" s="43" t="s">
        <v>9</v>
      </c>
      <c r="I41" s="43" t="s">
        <v>9</v>
      </c>
      <c r="J41" s="43"/>
      <c r="K41" s="43"/>
      <c r="L41" s="43"/>
      <c r="M41" s="43"/>
      <c r="N41" s="43"/>
      <c r="O41" s="43" t="s">
        <v>9</v>
      </c>
      <c r="P41" s="43" t="s">
        <v>9</v>
      </c>
      <c r="Q41" s="43"/>
      <c r="R41" s="29"/>
      <c r="S41" s="43"/>
      <c r="T41" s="43"/>
      <c r="U41" s="43"/>
      <c r="V41" s="43" t="s">
        <v>9</v>
      </c>
      <c r="W41" s="43" t="s">
        <v>9</v>
      </c>
      <c r="X41" s="43"/>
      <c r="Y41" s="43"/>
      <c r="Z41" s="43"/>
      <c r="AA41" s="43"/>
      <c r="AB41" s="43"/>
      <c r="AC41" s="43" t="s">
        <v>9</v>
      </c>
      <c r="AD41" s="95" t="s">
        <v>9</v>
      </c>
      <c r="AE41" s="75"/>
      <c r="AF41" s="105" t="s">
        <v>7</v>
      </c>
      <c r="AG41" s="114">
        <f>+AG40/AG37</f>
        <v>0.2857142857142857</v>
      </c>
    </row>
    <row r="42" spans="2:33">
      <c r="B42" s="19" t="s">
        <v>6</v>
      </c>
      <c r="C42" s="34"/>
      <c r="D42" s="48"/>
      <c r="E42" s="48" t="s">
        <v>28</v>
      </c>
      <c r="F42" s="48" t="s">
        <v>28</v>
      </c>
      <c r="G42" s="48"/>
      <c r="H42" s="48"/>
      <c r="I42" s="48" t="s">
        <v>9</v>
      </c>
      <c r="J42" s="48"/>
      <c r="K42" s="48"/>
      <c r="L42" s="48"/>
      <c r="M42" s="48"/>
      <c r="N42" s="48"/>
      <c r="O42" s="48" t="s">
        <v>9</v>
      </c>
      <c r="P42" s="60" t="s">
        <v>9</v>
      </c>
      <c r="Q42" s="48"/>
      <c r="R42" s="34"/>
      <c r="S42" s="48"/>
      <c r="T42" s="48"/>
      <c r="U42" s="48"/>
      <c r="V42" s="48"/>
      <c r="W42" s="48" t="s">
        <v>9</v>
      </c>
      <c r="X42" s="48"/>
      <c r="Y42" s="48"/>
      <c r="Z42" s="48"/>
      <c r="AA42" s="48"/>
      <c r="AB42" s="48"/>
      <c r="AC42" s="48" t="s">
        <v>9</v>
      </c>
      <c r="AD42" s="100" t="s">
        <v>9</v>
      </c>
      <c r="AE42" s="75"/>
      <c r="AF42" s="106" t="s">
        <v>30</v>
      </c>
      <c r="AG42" s="115" t="str">
        <f>IF(AG41&gt;=0.285,"OK","NG")</f>
        <v>OK</v>
      </c>
    </row>
    <row r="43" spans="2:33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2:33">
      <c r="B44" s="6" t="s">
        <v>13</v>
      </c>
      <c r="C44" s="20">
        <f>+AD35+1</f>
        <v>45551</v>
      </c>
      <c r="D44" s="35">
        <f t="shared" ref="D44:AD44" si="8">+C44+1</f>
        <v>45552</v>
      </c>
      <c r="E44" s="35">
        <f t="shared" si="8"/>
        <v>45553</v>
      </c>
      <c r="F44" s="35">
        <f t="shared" si="8"/>
        <v>45554</v>
      </c>
      <c r="G44" s="35">
        <f t="shared" si="8"/>
        <v>45555</v>
      </c>
      <c r="H44" s="35">
        <f t="shared" si="8"/>
        <v>45556</v>
      </c>
      <c r="I44" s="35">
        <f t="shared" si="8"/>
        <v>45557</v>
      </c>
      <c r="J44" s="35">
        <f t="shared" si="8"/>
        <v>45558</v>
      </c>
      <c r="K44" s="35">
        <f t="shared" si="8"/>
        <v>45559</v>
      </c>
      <c r="L44" s="35">
        <f t="shared" si="8"/>
        <v>45560</v>
      </c>
      <c r="M44" s="35">
        <f t="shared" si="8"/>
        <v>45561</v>
      </c>
      <c r="N44" s="35">
        <f t="shared" si="8"/>
        <v>45562</v>
      </c>
      <c r="O44" s="35">
        <f t="shared" si="8"/>
        <v>45563</v>
      </c>
      <c r="P44" s="35">
        <f t="shared" si="8"/>
        <v>45564</v>
      </c>
      <c r="Q44" s="35">
        <f t="shared" si="8"/>
        <v>45565</v>
      </c>
      <c r="R44" s="35">
        <f t="shared" si="8"/>
        <v>45566</v>
      </c>
      <c r="S44" s="35">
        <f t="shared" si="8"/>
        <v>45567</v>
      </c>
      <c r="T44" s="35">
        <f t="shared" si="8"/>
        <v>45568</v>
      </c>
      <c r="U44" s="35">
        <f t="shared" si="8"/>
        <v>45569</v>
      </c>
      <c r="V44" s="35">
        <f t="shared" si="8"/>
        <v>45570</v>
      </c>
      <c r="W44" s="35">
        <f t="shared" si="8"/>
        <v>45571</v>
      </c>
      <c r="X44" s="35">
        <f t="shared" si="8"/>
        <v>45572</v>
      </c>
      <c r="Y44" s="35">
        <f t="shared" si="8"/>
        <v>45573</v>
      </c>
      <c r="Z44" s="35">
        <f t="shared" si="8"/>
        <v>45574</v>
      </c>
      <c r="AA44" s="35">
        <f t="shared" si="8"/>
        <v>45575</v>
      </c>
      <c r="AB44" s="35">
        <f t="shared" si="8"/>
        <v>45576</v>
      </c>
      <c r="AC44" s="35">
        <f t="shared" si="8"/>
        <v>45577</v>
      </c>
      <c r="AD44" s="87">
        <f t="shared" si="8"/>
        <v>45578</v>
      </c>
      <c r="AE44" s="101"/>
      <c r="AF44" s="102">
        <f>+AF35+1</f>
        <v>5</v>
      </c>
      <c r="AG44" s="110"/>
    </row>
    <row r="45" spans="2:33">
      <c r="B45" s="7" t="s">
        <v>4</v>
      </c>
      <c r="C45" s="21" t="str">
        <f t="shared" ref="C45:AD45" si="9">TEXT(WEEKDAY(+C44),"aaa")</f>
        <v>月</v>
      </c>
      <c r="D45" s="36" t="str">
        <f t="shared" si="9"/>
        <v>火</v>
      </c>
      <c r="E45" s="36" t="str">
        <f t="shared" si="9"/>
        <v>水</v>
      </c>
      <c r="F45" s="36" t="str">
        <f t="shared" si="9"/>
        <v>木</v>
      </c>
      <c r="G45" s="36" t="str">
        <f t="shared" si="9"/>
        <v>金</v>
      </c>
      <c r="H45" s="36" t="str">
        <f t="shared" si="9"/>
        <v>土</v>
      </c>
      <c r="I45" s="36" t="str">
        <f t="shared" si="9"/>
        <v>日</v>
      </c>
      <c r="J45" s="36" t="str">
        <f t="shared" si="9"/>
        <v>月</v>
      </c>
      <c r="K45" s="36" t="str">
        <f t="shared" si="9"/>
        <v>火</v>
      </c>
      <c r="L45" s="36" t="str">
        <f t="shared" si="9"/>
        <v>水</v>
      </c>
      <c r="M45" s="36" t="str">
        <f t="shared" si="9"/>
        <v>木</v>
      </c>
      <c r="N45" s="36" t="str">
        <f t="shared" si="9"/>
        <v>金</v>
      </c>
      <c r="O45" s="36" t="str">
        <f t="shared" si="9"/>
        <v>土</v>
      </c>
      <c r="P45" s="36" t="str">
        <f t="shared" si="9"/>
        <v>日</v>
      </c>
      <c r="Q45" s="36" t="str">
        <f t="shared" si="9"/>
        <v>月</v>
      </c>
      <c r="R45" s="36" t="str">
        <f t="shared" si="9"/>
        <v>火</v>
      </c>
      <c r="S45" s="36" t="str">
        <f t="shared" si="9"/>
        <v>水</v>
      </c>
      <c r="T45" s="36" t="str">
        <f t="shared" si="9"/>
        <v>木</v>
      </c>
      <c r="U45" s="36" t="str">
        <f t="shared" si="9"/>
        <v>金</v>
      </c>
      <c r="V45" s="36" t="str">
        <f t="shared" si="9"/>
        <v>土</v>
      </c>
      <c r="W45" s="36" t="str">
        <f t="shared" si="9"/>
        <v>日</v>
      </c>
      <c r="X45" s="36" t="str">
        <f t="shared" si="9"/>
        <v>月</v>
      </c>
      <c r="Y45" s="36" t="str">
        <f t="shared" si="9"/>
        <v>火</v>
      </c>
      <c r="Z45" s="36" t="str">
        <f t="shared" si="9"/>
        <v>水</v>
      </c>
      <c r="AA45" s="36" t="str">
        <f t="shared" si="9"/>
        <v>木</v>
      </c>
      <c r="AB45" s="36" t="str">
        <f t="shared" si="9"/>
        <v>金</v>
      </c>
      <c r="AC45" s="36" t="str">
        <f t="shared" si="9"/>
        <v>土</v>
      </c>
      <c r="AD45" s="88" t="str">
        <f t="shared" si="9"/>
        <v>日</v>
      </c>
      <c r="AE45" s="75"/>
      <c r="AF45" s="103" t="s">
        <v>2</v>
      </c>
      <c r="AG45" s="79">
        <f>+COUNTA(C49:AD49)</f>
        <v>0</v>
      </c>
    </row>
    <row r="46" spans="2:33" ht="13.5" customHeight="1">
      <c r="B46" s="8" t="s">
        <v>11</v>
      </c>
      <c r="C46" s="22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89"/>
      <c r="AE46" s="75"/>
      <c r="AF46" s="104" t="s">
        <v>3</v>
      </c>
      <c r="AG46" s="111">
        <f>COUNTA(C44:AD44)-AG45</f>
        <v>28</v>
      </c>
    </row>
    <row r="47" spans="2:33" ht="13.5" customHeight="1">
      <c r="B47" s="9"/>
      <c r="C47" s="2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90"/>
      <c r="AE47" s="75"/>
      <c r="AF47" s="104" t="s">
        <v>10</v>
      </c>
      <c r="AG47" s="112">
        <f>+COUNTA(C50:AD50)</f>
        <v>8</v>
      </c>
    </row>
    <row r="48" spans="2:33" ht="13.5" customHeight="1">
      <c r="B48" s="10"/>
      <c r="C48" s="2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91"/>
      <c r="AE48" s="75"/>
      <c r="AF48" s="104" t="s">
        <v>12</v>
      </c>
      <c r="AG48" s="113">
        <f>+AG47/AG46</f>
        <v>0.2857142857142857</v>
      </c>
    </row>
    <row r="49" spans="2:33">
      <c r="B49" s="11" t="s">
        <v>2</v>
      </c>
      <c r="C49" s="25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92"/>
      <c r="AE49" s="75"/>
      <c r="AF49" s="104" t="s">
        <v>8</v>
      </c>
      <c r="AG49" s="112">
        <f>+COUNTA(C51:AD51)</f>
        <v>8</v>
      </c>
    </row>
    <row r="50" spans="2:33">
      <c r="B50" s="7" t="s">
        <v>0</v>
      </c>
      <c r="C50" s="21"/>
      <c r="D50" s="36"/>
      <c r="E50" s="36"/>
      <c r="F50" s="36"/>
      <c r="G50" s="36"/>
      <c r="H50" s="36" t="s">
        <v>9</v>
      </c>
      <c r="I50" s="36" t="s">
        <v>9</v>
      </c>
      <c r="J50" s="36"/>
      <c r="K50" s="36"/>
      <c r="L50" s="36"/>
      <c r="M50" s="36"/>
      <c r="N50" s="36"/>
      <c r="O50" s="36" t="s">
        <v>9</v>
      </c>
      <c r="P50" s="36" t="s">
        <v>9</v>
      </c>
      <c r="Q50" s="36"/>
      <c r="R50" s="21"/>
      <c r="S50" s="36"/>
      <c r="T50" s="36"/>
      <c r="U50" s="36"/>
      <c r="V50" s="36" t="s">
        <v>9</v>
      </c>
      <c r="W50" s="36" t="s">
        <v>9</v>
      </c>
      <c r="X50" s="36"/>
      <c r="Y50" s="36"/>
      <c r="Z50" s="36"/>
      <c r="AA50" s="36"/>
      <c r="AB50" s="36"/>
      <c r="AC50" s="36" t="s">
        <v>9</v>
      </c>
      <c r="AD50" s="88" t="s">
        <v>9</v>
      </c>
      <c r="AE50" s="75"/>
      <c r="AF50" s="105" t="s">
        <v>7</v>
      </c>
      <c r="AG50" s="114">
        <f>+AG49/AG46</f>
        <v>0.2857142857142857</v>
      </c>
    </row>
    <row r="51" spans="2:33">
      <c r="B51" s="12" t="s">
        <v>6</v>
      </c>
      <c r="C51" s="26"/>
      <c r="D51" s="41" t="s">
        <v>28</v>
      </c>
      <c r="E51" s="41"/>
      <c r="F51" s="41" t="s">
        <v>28</v>
      </c>
      <c r="G51" s="41"/>
      <c r="H51" s="41"/>
      <c r="I51" s="41" t="s">
        <v>9</v>
      </c>
      <c r="J51" s="41"/>
      <c r="K51" s="41"/>
      <c r="L51" s="41"/>
      <c r="M51" s="41"/>
      <c r="N51" s="41"/>
      <c r="O51" s="41"/>
      <c r="P51" s="58" t="s">
        <v>9</v>
      </c>
      <c r="Q51" s="41"/>
      <c r="R51" s="26"/>
      <c r="S51" s="41" t="s">
        <v>23</v>
      </c>
      <c r="T51" s="41"/>
      <c r="U51" s="41"/>
      <c r="V51" s="41"/>
      <c r="W51" s="41" t="s">
        <v>9</v>
      </c>
      <c r="X51" s="41"/>
      <c r="Y51" s="41"/>
      <c r="Z51" s="41"/>
      <c r="AA51" s="41"/>
      <c r="AB51" s="41"/>
      <c r="AC51" s="41" t="s">
        <v>9</v>
      </c>
      <c r="AD51" s="93" t="s">
        <v>9</v>
      </c>
      <c r="AE51" s="75"/>
      <c r="AF51" s="106" t="s">
        <v>30</v>
      </c>
      <c r="AG51" s="115" t="str">
        <f>IF(AG50&gt;=0.285,"OK","NG")</f>
        <v>OK</v>
      </c>
    </row>
    <row r="52" spans="2:33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2:33">
      <c r="B53" s="13" t="s">
        <v>13</v>
      </c>
      <c r="C53" s="28">
        <f>+AD44+1</f>
        <v>45579</v>
      </c>
      <c r="D53" s="42">
        <f t="shared" ref="D53:AD53" si="10">+C53+1</f>
        <v>45580</v>
      </c>
      <c r="E53" s="42">
        <f t="shared" si="10"/>
        <v>45581</v>
      </c>
      <c r="F53" s="42">
        <f t="shared" si="10"/>
        <v>45582</v>
      </c>
      <c r="G53" s="42">
        <f t="shared" si="10"/>
        <v>45583</v>
      </c>
      <c r="H53" s="42">
        <f t="shared" si="10"/>
        <v>45584</v>
      </c>
      <c r="I53" s="42">
        <f t="shared" si="10"/>
        <v>45585</v>
      </c>
      <c r="J53" s="42">
        <f t="shared" si="10"/>
        <v>45586</v>
      </c>
      <c r="K53" s="42">
        <f t="shared" si="10"/>
        <v>45587</v>
      </c>
      <c r="L53" s="42">
        <f t="shared" si="10"/>
        <v>45588</v>
      </c>
      <c r="M53" s="42">
        <f t="shared" si="10"/>
        <v>45589</v>
      </c>
      <c r="N53" s="42">
        <f t="shared" si="10"/>
        <v>45590</v>
      </c>
      <c r="O53" s="42">
        <f t="shared" si="10"/>
        <v>45591</v>
      </c>
      <c r="P53" s="42">
        <f t="shared" si="10"/>
        <v>45592</v>
      </c>
      <c r="Q53" s="42">
        <f t="shared" si="10"/>
        <v>45593</v>
      </c>
      <c r="R53" s="42">
        <f t="shared" si="10"/>
        <v>45594</v>
      </c>
      <c r="S53" s="42">
        <f t="shared" si="10"/>
        <v>45595</v>
      </c>
      <c r="T53" s="42">
        <f t="shared" si="10"/>
        <v>45596</v>
      </c>
      <c r="U53" s="42">
        <f t="shared" si="10"/>
        <v>45597</v>
      </c>
      <c r="V53" s="42">
        <f t="shared" si="10"/>
        <v>45598</v>
      </c>
      <c r="W53" s="42">
        <f t="shared" si="10"/>
        <v>45599</v>
      </c>
      <c r="X53" s="42">
        <f t="shared" si="10"/>
        <v>45600</v>
      </c>
      <c r="Y53" s="42">
        <f t="shared" si="10"/>
        <v>45601</v>
      </c>
      <c r="Z53" s="42">
        <f t="shared" si="10"/>
        <v>45602</v>
      </c>
      <c r="AA53" s="42">
        <f t="shared" si="10"/>
        <v>45603</v>
      </c>
      <c r="AB53" s="42">
        <f t="shared" si="10"/>
        <v>45604</v>
      </c>
      <c r="AC53" s="42">
        <f t="shared" si="10"/>
        <v>45605</v>
      </c>
      <c r="AD53" s="94">
        <f t="shared" si="10"/>
        <v>45606</v>
      </c>
      <c r="AE53" s="101"/>
      <c r="AF53" s="102">
        <f>+AF44+1</f>
        <v>6</v>
      </c>
      <c r="AG53" s="110"/>
    </row>
    <row r="54" spans="2:33">
      <c r="B54" s="14" t="s">
        <v>4</v>
      </c>
      <c r="C54" s="29" t="str">
        <f t="shared" ref="C54:AD54" si="11">TEXT(WEEKDAY(+C53),"aaa")</f>
        <v>月</v>
      </c>
      <c r="D54" s="43" t="str">
        <f t="shared" si="11"/>
        <v>火</v>
      </c>
      <c r="E54" s="43" t="str">
        <f t="shared" si="11"/>
        <v>水</v>
      </c>
      <c r="F54" s="43" t="str">
        <f t="shared" si="11"/>
        <v>木</v>
      </c>
      <c r="G54" s="43" t="str">
        <f t="shared" si="11"/>
        <v>金</v>
      </c>
      <c r="H54" s="43" t="str">
        <f t="shared" si="11"/>
        <v>土</v>
      </c>
      <c r="I54" s="43" t="str">
        <f t="shared" si="11"/>
        <v>日</v>
      </c>
      <c r="J54" s="43" t="str">
        <f t="shared" si="11"/>
        <v>月</v>
      </c>
      <c r="K54" s="43" t="str">
        <f t="shared" si="11"/>
        <v>火</v>
      </c>
      <c r="L54" s="43" t="str">
        <f t="shared" si="11"/>
        <v>水</v>
      </c>
      <c r="M54" s="43" t="str">
        <f t="shared" si="11"/>
        <v>木</v>
      </c>
      <c r="N54" s="43" t="str">
        <f t="shared" si="11"/>
        <v>金</v>
      </c>
      <c r="O54" s="43" t="str">
        <f t="shared" si="11"/>
        <v>土</v>
      </c>
      <c r="P54" s="43" t="str">
        <f t="shared" si="11"/>
        <v>日</v>
      </c>
      <c r="Q54" s="43" t="str">
        <f t="shared" si="11"/>
        <v>月</v>
      </c>
      <c r="R54" s="43" t="str">
        <f t="shared" si="11"/>
        <v>火</v>
      </c>
      <c r="S54" s="43" t="str">
        <f t="shared" si="11"/>
        <v>水</v>
      </c>
      <c r="T54" s="43" t="str">
        <f t="shared" si="11"/>
        <v>木</v>
      </c>
      <c r="U54" s="43" t="str">
        <f t="shared" si="11"/>
        <v>金</v>
      </c>
      <c r="V54" s="43" t="str">
        <f t="shared" si="11"/>
        <v>土</v>
      </c>
      <c r="W54" s="43" t="str">
        <f t="shared" si="11"/>
        <v>日</v>
      </c>
      <c r="X54" s="43" t="str">
        <f t="shared" si="11"/>
        <v>月</v>
      </c>
      <c r="Y54" s="43" t="str">
        <f t="shared" si="11"/>
        <v>火</v>
      </c>
      <c r="Z54" s="43" t="str">
        <f t="shared" si="11"/>
        <v>水</v>
      </c>
      <c r="AA54" s="43" t="str">
        <f t="shared" si="11"/>
        <v>木</v>
      </c>
      <c r="AB54" s="43" t="str">
        <f t="shared" si="11"/>
        <v>金</v>
      </c>
      <c r="AC54" s="43" t="str">
        <f t="shared" si="11"/>
        <v>土</v>
      </c>
      <c r="AD54" s="95" t="str">
        <f t="shared" si="11"/>
        <v>日</v>
      </c>
      <c r="AE54" s="75"/>
      <c r="AF54" s="103" t="s">
        <v>2</v>
      </c>
      <c r="AG54" s="79">
        <f>+COUNTA(C58:AD58)</f>
        <v>0</v>
      </c>
    </row>
    <row r="55" spans="2:33" ht="13.5" customHeight="1">
      <c r="B55" s="15" t="s">
        <v>11</v>
      </c>
      <c r="C55" s="3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96"/>
      <c r="AE55" s="75"/>
      <c r="AF55" s="104" t="s">
        <v>3</v>
      </c>
      <c r="AG55" s="111">
        <f>COUNTA(C53:AD53)-AG54</f>
        <v>28</v>
      </c>
    </row>
    <row r="56" spans="2:33" ht="13.5" customHeight="1">
      <c r="B56" s="16"/>
      <c r="C56" s="3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97"/>
      <c r="AE56" s="75"/>
      <c r="AF56" s="104" t="s">
        <v>10</v>
      </c>
      <c r="AG56" s="112">
        <f>+COUNTA(C59:AD59)</f>
        <v>8</v>
      </c>
    </row>
    <row r="57" spans="2:33" ht="13.5" customHeight="1">
      <c r="B57" s="17"/>
      <c r="C57" s="3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98"/>
      <c r="AE57" s="75"/>
      <c r="AF57" s="104" t="s">
        <v>12</v>
      </c>
      <c r="AG57" s="113">
        <f>+AG56/AG55</f>
        <v>0.2857142857142857</v>
      </c>
    </row>
    <row r="58" spans="2:33">
      <c r="B58" s="18" t="s">
        <v>2</v>
      </c>
      <c r="C58" s="3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99"/>
      <c r="AE58" s="75"/>
      <c r="AF58" s="104" t="s">
        <v>8</v>
      </c>
      <c r="AG58" s="112">
        <f>+COUNTA(C60:AD60)</f>
        <v>9</v>
      </c>
    </row>
    <row r="59" spans="2:33">
      <c r="B59" s="14" t="s">
        <v>0</v>
      </c>
      <c r="C59" s="29"/>
      <c r="D59" s="43"/>
      <c r="E59" s="43"/>
      <c r="F59" s="43"/>
      <c r="G59" s="43"/>
      <c r="H59" s="43" t="s">
        <v>9</v>
      </c>
      <c r="I59" s="43" t="s">
        <v>9</v>
      </c>
      <c r="J59" s="43"/>
      <c r="K59" s="43"/>
      <c r="L59" s="43"/>
      <c r="M59" s="43"/>
      <c r="N59" s="43"/>
      <c r="O59" s="43" t="s">
        <v>9</v>
      </c>
      <c r="P59" s="43" t="s">
        <v>9</v>
      </c>
      <c r="Q59" s="43"/>
      <c r="R59" s="29"/>
      <c r="S59" s="43"/>
      <c r="T59" s="43"/>
      <c r="U59" s="43"/>
      <c r="V59" s="43" t="s">
        <v>27</v>
      </c>
      <c r="W59" s="43" t="s">
        <v>27</v>
      </c>
      <c r="X59" s="43"/>
      <c r="Y59" s="43"/>
      <c r="Z59" s="43"/>
      <c r="AA59" s="43"/>
      <c r="AB59" s="43"/>
      <c r="AC59" s="43" t="s">
        <v>9</v>
      </c>
      <c r="AD59" s="95" t="s">
        <v>9</v>
      </c>
      <c r="AE59" s="75"/>
      <c r="AF59" s="105" t="s">
        <v>7</v>
      </c>
      <c r="AG59" s="114">
        <f>+AG58/AG55</f>
        <v>0.32142857142857145</v>
      </c>
    </row>
    <row r="60" spans="2:33">
      <c r="B60" s="19" t="s">
        <v>6</v>
      </c>
      <c r="C60" s="34"/>
      <c r="D60" s="48"/>
      <c r="E60" s="48"/>
      <c r="F60" s="48"/>
      <c r="G60" s="48"/>
      <c r="H60" s="48" t="s">
        <v>9</v>
      </c>
      <c r="I60" s="48" t="s">
        <v>9</v>
      </c>
      <c r="J60" s="48"/>
      <c r="K60" s="48"/>
      <c r="L60" s="48"/>
      <c r="M60" s="48"/>
      <c r="N60" s="48"/>
      <c r="O60" s="48" t="s">
        <v>9</v>
      </c>
      <c r="P60" s="60" t="s">
        <v>9</v>
      </c>
      <c r="Q60" s="48"/>
      <c r="R60" s="34" t="s">
        <v>28</v>
      </c>
      <c r="S60" s="48" t="s">
        <v>28</v>
      </c>
      <c r="T60" s="48"/>
      <c r="U60" s="48"/>
      <c r="V60" s="48"/>
      <c r="W60" s="48" t="s">
        <v>27</v>
      </c>
      <c r="X60" s="48"/>
      <c r="Y60" s="48"/>
      <c r="Z60" s="48"/>
      <c r="AA60" s="48"/>
      <c r="AB60" s="48"/>
      <c r="AC60" s="48" t="s">
        <v>9</v>
      </c>
      <c r="AD60" s="100" t="s">
        <v>9</v>
      </c>
      <c r="AE60" s="75"/>
      <c r="AF60" s="106" t="s">
        <v>30</v>
      </c>
      <c r="AG60" s="115" t="str">
        <f>IF(AG59&gt;=0.285,"OK","NG")</f>
        <v>OK</v>
      </c>
    </row>
    <row r="61" spans="2:33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2:33">
      <c r="B62" s="6" t="s">
        <v>13</v>
      </c>
      <c r="C62" s="20">
        <f>+AD53+1</f>
        <v>45607</v>
      </c>
      <c r="D62" s="35">
        <f t="shared" ref="D62:AD62" si="12">+C62+1</f>
        <v>45608</v>
      </c>
      <c r="E62" s="35">
        <f t="shared" si="12"/>
        <v>45609</v>
      </c>
      <c r="F62" s="35">
        <f t="shared" si="12"/>
        <v>45610</v>
      </c>
      <c r="G62" s="35">
        <f t="shared" si="12"/>
        <v>45611</v>
      </c>
      <c r="H62" s="35">
        <f t="shared" si="12"/>
        <v>45612</v>
      </c>
      <c r="I62" s="35">
        <f t="shared" si="12"/>
        <v>45613</v>
      </c>
      <c r="J62" s="35">
        <f t="shared" si="12"/>
        <v>45614</v>
      </c>
      <c r="K62" s="35">
        <f t="shared" si="12"/>
        <v>45615</v>
      </c>
      <c r="L62" s="35">
        <f t="shared" si="12"/>
        <v>45616</v>
      </c>
      <c r="M62" s="35">
        <f t="shared" si="12"/>
        <v>45617</v>
      </c>
      <c r="N62" s="35">
        <f t="shared" si="12"/>
        <v>45618</v>
      </c>
      <c r="O62" s="35">
        <f t="shared" si="12"/>
        <v>45619</v>
      </c>
      <c r="P62" s="35">
        <f t="shared" si="12"/>
        <v>45620</v>
      </c>
      <c r="Q62" s="35">
        <f t="shared" si="12"/>
        <v>45621</v>
      </c>
      <c r="R62" s="35">
        <f t="shared" si="12"/>
        <v>45622</v>
      </c>
      <c r="S62" s="35">
        <f t="shared" si="12"/>
        <v>45623</v>
      </c>
      <c r="T62" s="35">
        <f t="shared" si="12"/>
        <v>45624</v>
      </c>
      <c r="U62" s="35">
        <f t="shared" si="12"/>
        <v>45625</v>
      </c>
      <c r="V62" s="35">
        <f t="shared" si="12"/>
        <v>45626</v>
      </c>
      <c r="W62" s="35">
        <f t="shared" si="12"/>
        <v>45627</v>
      </c>
      <c r="X62" s="35">
        <f t="shared" si="12"/>
        <v>45628</v>
      </c>
      <c r="Y62" s="35">
        <f t="shared" si="12"/>
        <v>45629</v>
      </c>
      <c r="Z62" s="35">
        <f t="shared" si="12"/>
        <v>45630</v>
      </c>
      <c r="AA62" s="35">
        <f t="shared" si="12"/>
        <v>45631</v>
      </c>
      <c r="AB62" s="35">
        <f t="shared" si="12"/>
        <v>45632</v>
      </c>
      <c r="AC62" s="35">
        <f t="shared" si="12"/>
        <v>45633</v>
      </c>
      <c r="AD62" s="87">
        <f t="shared" si="12"/>
        <v>45634</v>
      </c>
      <c r="AE62" s="101"/>
      <c r="AF62" s="102">
        <f>+AF53+1</f>
        <v>7</v>
      </c>
      <c r="AG62" s="110"/>
    </row>
    <row r="63" spans="2:33">
      <c r="B63" s="7" t="s">
        <v>4</v>
      </c>
      <c r="C63" s="21" t="str">
        <f t="shared" ref="C63:AD63" si="13">TEXT(WEEKDAY(+C62),"aaa")</f>
        <v>月</v>
      </c>
      <c r="D63" s="36" t="str">
        <f t="shared" si="13"/>
        <v>火</v>
      </c>
      <c r="E63" s="36" t="str">
        <f t="shared" si="13"/>
        <v>水</v>
      </c>
      <c r="F63" s="36" t="str">
        <f t="shared" si="13"/>
        <v>木</v>
      </c>
      <c r="G63" s="36" t="str">
        <f t="shared" si="13"/>
        <v>金</v>
      </c>
      <c r="H63" s="36" t="str">
        <f t="shared" si="13"/>
        <v>土</v>
      </c>
      <c r="I63" s="36" t="str">
        <f t="shared" si="13"/>
        <v>日</v>
      </c>
      <c r="J63" s="36" t="str">
        <f t="shared" si="13"/>
        <v>月</v>
      </c>
      <c r="K63" s="36" t="str">
        <f t="shared" si="13"/>
        <v>火</v>
      </c>
      <c r="L63" s="36" t="str">
        <f t="shared" si="13"/>
        <v>水</v>
      </c>
      <c r="M63" s="36" t="str">
        <f t="shared" si="13"/>
        <v>木</v>
      </c>
      <c r="N63" s="36" t="str">
        <f t="shared" si="13"/>
        <v>金</v>
      </c>
      <c r="O63" s="36" t="str">
        <f t="shared" si="13"/>
        <v>土</v>
      </c>
      <c r="P63" s="36" t="str">
        <f t="shared" si="13"/>
        <v>日</v>
      </c>
      <c r="Q63" s="36" t="str">
        <f t="shared" si="13"/>
        <v>月</v>
      </c>
      <c r="R63" s="36" t="str">
        <f t="shared" si="13"/>
        <v>火</v>
      </c>
      <c r="S63" s="36" t="str">
        <f t="shared" si="13"/>
        <v>水</v>
      </c>
      <c r="T63" s="36" t="str">
        <f t="shared" si="13"/>
        <v>木</v>
      </c>
      <c r="U63" s="36" t="str">
        <f t="shared" si="13"/>
        <v>金</v>
      </c>
      <c r="V63" s="36" t="str">
        <f t="shared" si="13"/>
        <v>土</v>
      </c>
      <c r="W63" s="36" t="str">
        <f t="shared" si="13"/>
        <v>日</v>
      </c>
      <c r="X63" s="36" t="str">
        <f t="shared" si="13"/>
        <v>月</v>
      </c>
      <c r="Y63" s="36" t="str">
        <f t="shared" si="13"/>
        <v>火</v>
      </c>
      <c r="Z63" s="36" t="str">
        <f t="shared" si="13"/>
        <v>水</v>
      </c>
      <c r="AA63" s="36" t="str">
        <f t="shared" si="13"/>
        <v>木</v>
      </c>
      <c r="AB63" s="36" t="str">
        <f t="shared" si="13"/>
        <v>金</v>
      </c>
      <c r="AC63" s="36" t="str">
        <f t="shared" si="13"/>
        <v>土</v>
      </c>
      <c r="AD63" s="88" t="str">
        <f t="shared" si="13"/>
        <v>日</v>
      </c>
      <c r="AE63" s="75"/>
      <c r="AF63" s="103" t="s">
        <v>2</v>
      </c>
      <c r="AG63" s="79">
        <f>+COUNTA(C67:AD67)</f>
        <v>0</v>
      </c>
    </row>
    <row r="64" spans="2:33" ht="13.5" customHeight="1">
      <c r="B64" s="8" t="s">
        <v>11</v>
      </c>
      <c r="C64" s="22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89"/>
      <c r="AE64" s="75"/>
      <c r="AF64" s="104" t="s">
        <v>3</v>
      </c>
      <c r="AG64" s="111">
        <f>COUNTA(C62:AD62)-AG63</f>
        <v>28</v>
      </c>
    </row>
    <row r="65" spans="2:33" ht="13.5" customHeight="1">
      <c r="B65" s="9"/>
      <c r="C65" s="23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90"/>
      <c r="AE65" s="75"/>
      <c r="AF65" s="104" t="s">
        <v>10</v>
      </c>
      <c r="AG65" s="112">
        <f>+COUNTA(C68:AD68)</f>
        <v>8</v>
      </c>
    </row>
    <row r="66" spans="2:33" ht="13.5" customHeight="1">
      <c r="B66" s="10"/>
      <c r="C66" s="2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91"/>
      <c r="AE66" s="75"/>
      <c r="AF66" s="104" t="s">
        <v>12</v>
      </c>
      <c r="AG66" s="113">
        <f>+AG65/AG64</f>
        <v>0.2857142857142857</v>
      </c>
    </row>
    <row r="67" spans="2:33">
      <c r="B67" s="11" t="s">
        <v>2</v>
      </c>
      <c r="C67" s="25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92"/>
      <c r="AE67" s="75"/>
      <c r="AF67" s="104" t="s">
        <v>8</v>
      </c>
      <c r="AG67" s="112">
        <f>+COUNTA(C69:AD69)</f>
        <v>8</v>
      </c>
    </row>
    <row r="68" spans="2:33">
      <c r="B68" s="7" t="s">
        <v>0</v>
      </c>
      <c r="C68" s="21"/>
      <c r="D68" s="36"/>
      <c r="E68" s="36"/>
      <c r="F68" s="36"/>
      <c r="G68" s="36"/>
      <c r="H68" s="36" t="s">
        <v>9</v>
      </c>
      <c r="I68" s="36" t="s">
        <v>9</v>
      </c>
      <c r="J68" s="36"/>
      <c r="K68" s="36"/>
      <c r="L68" s="36"/>
      <c r="M68" s="36"/>
      <c r="N68" s="36"/>
      <c r="O68" s="36" t="s">
        <v>9</v>
      </c>
      <c r="P68" s="36" t="s">
        <v>9</v>
      </c>
      <c r="Q68" s="36"/>
      <c r="R68" s="21"/>
      <c r="S68" s="36"/>
      <c r="T68" s="36"/>
      <c r="U68" s="36"/>
      <c r="V68" s="36" t="s">
        <v>9</v>
      </c>
      <c r="W68" s="36" t="s">
        <v>9</v>
      </c>
      <c r="X68" s="36"/>
      <c r="Y68" s="36"/>
      <c r="Z68" s="36"/>
      <c r="AA68" s="36"/>
      <c r="AB68" s="36"/>
      <c r="AC68" s="36" t="s">
        <v>9</v>
      </c>
      <c r="AD68" s="88" t="s">
        <v>9</v>
      </c>
      <c r="AE68" s="75"/>
      <c r="AF68" s="105" t="s">
        <v>7</v>
      </c>
      <c r="AG68" s="114">
        <f>+AG67/AG64</f>
        <v>0.2857142857142857</v>
      </c>
    </row>
    <row r="69" spans="2:33">
      <c r="B69" s="12" t="s">
        <v>6</v>
      </c>
      <c r="C69" s="26"/>
      <c r="D69" s="41"/>
      <c r="E69" s="41"/>
      <c r="F69" s="41"/>
      <c r="G69" s="41"/>
      <c r="H69" s="41"/>
      <c r="I69" s="41" t="s">
        <v>9</v>
      </c>
      <c r="J69" s="41"/>
      <c r="K69" s="41" t="s">
        <v>28</v>
      </c>
      <c r="L69" s="41" t="s">
        <v>28</v>
      </c>
      <c r="M69" s="41"/>
      <c r="N69" s="41"/>
      <c r="O69" s="41"/>
      <c r="P69" s="58" t="s">
        <v>9</v>
      </c>
      <c r="Q69" s="41"/>
      <c r="R69" s="26"/>
      <c r="S69" s="41" t="s">
        <v>28</v>
      </c>
      <c r="T69" s="41"/>
      <c r="U69" s="41"/>
      <c r="V69" s="41"/>
      <c r="W69" s="41" t="s">
        <v>9</v>
      </c>
      <c r="X69" s="41"/>
      <c r="Y69" s="41"/>
      <c r="Z69" s="41"/>
      <c r="AA69" s="41"/>
      <c r="AB69" s="41"/>
      <c r="AC69" s="41" t="s">
        <v>9</v>
      </c>
      <c r="AD69" s="93" t="s">
        <v>9</v>
      </c>
      <c r="AE69" s="75"/>
      <c r="AF69" s="106" t="s">
        <v>30</v>
      </c>
      <c r="AG69" s="115" t="str">
        <f>IF(AG68&gt;=0.285,"OK","NG")</f>
        <v>OK</v>
      </c>
    </row>
    <row r="70" spans="2:33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2:33">
      <c r="B71" s="13" t="s">
        <v>13</v>
      </c>
      <c r="C71" s="28">
        <f>+AD62+1</f>
        <v>45635</v>
      </c>
      <c r="D71" s="42">
        <f t="shared" ref="D71:AD71" si="14">+C71+1</f>
        <v>45636</v>
      </c>
      <c r="E71" s="42">
        <f t="shared" si="14"/>
        <v>45637</v>
      </c>
      <c r="F71" s="42">
        <f t="shared" si="14"/>
        <v>45638</v>
      </c>
      <c r="G71" s="42">
        <f t="shared" si="14"/>
        <v>45639</v>
      </c>
      <c r="H71" s="42">
        <f t="shared" si="14"/>
        <v>45640</v>
      </c>
      <c r="I71" s="42">
        <f t="shared" si="14"/>
        <v>45641</v>
      </c>
      <c r="J71" s="42">
        <f t="shared" si="14"/>
        <v>45642</v>
      </c>
      <c r="K71" s="42">
        <f t="shared" si="14"/>
        <v>45643</v>
      </c>
      <c r="L71" s="42">
        <f t="shared" si="14"/>
        <v>45644</v>
      </c>
      <c r="M71" s="42">
        <f t="shared" si="14"/>
        <v>45645</v>
      </c>
      <c r="N71" s="42">
        <f t="shared" si="14"/>
        <v>45646</v>
      </c>
      <c r="O71" s="42">
        <f t="shared" si="14"/>
        <v>45647</v>
      </c>
      <c r="P71" s="42">
        <f t="shared" si="14"/>
        <v>45648</v>
      </c>
      <c r="Q71" s="42">
        <f t="shared" si="14"/>
        <v>45649</v>
      </c>
      <c r="R71" s="42">
        <f t="shared" si="14"/>
        <v>45650</v>
      </c>
      <c r="S71" s="42">
        <f t="shared" si="14"/>
        <v>45651</v>
      </c>
      <c r="T71" s="42">
        <f t="shared" si="14"/>
        <v>45652</v>
      </c>
      <c r="U71" s="42">
        <f t="shared" si="14"/>
        <v>45653</v>
      </c>
      <c r="V71" s="42">
        <f t="shared" si="14"/>
        <v>45654</v>
      </c>
      <c r="W71" s="42">
        <f t="shared" si="14"/>
        <v>45655</v>
      </c>
      <c r="X71" s="42">
        <f t="shared" si="14"/>
        <v>45656</v>
      </c>
      <c r="Y71" s="42">
        <f t="shared" si="14"/>
        <v>45657</v>
      </c>
      <c r="Z71" s="42">
        <f t="shared" si="14"/>
        <v>45658</v>
      </c>
      <c r="AA71" s="42">
        <f t="shared" si="14"/>
        <v>45659</v>
      </c>
      <c r="AB71" s="42">
        <f t="shared" si="14"/>
        <v>45660</v>
      </c>
      <c r="AC71" s="42">
        <f t="shared" si="14"/>
        <v>45661</v>
      </c>
      <c r="AD71" s="94">
        <f t="shared" si="14"/>
        <v>45662</v>
      </c>
      <c r="AE71" s="101"/>
      <c r="AF71" s="102">
        <f>+AF62+1</f>
        <v>8</v>
      </c>
      <c r="AG71" s="110"/>
    </row>
    <row r="72" spans="2:33">
      <c r="B72" s="14" t="s">
        <v>4</v>
      </c>
      <c r="C72" s="29" t="str">
        <f t="shared" ref="C72:AD72" si="15">TEXT(WEEKDAY(+C71),"aaa")</f>
        <v>月</v>
      </c>
      <c r="D72" s="43" t="str">
        <f t="shared" si="15"/>
        <v>火</v>
      </c>
      <c r="E72" s="43" t="str">
        <f t="shared" si="15"/>
        <v>水</v>
      </c>
      <c r="F72" s="43" t="str">
        <f t="shared" si="15"/>
        <v>木</v>
      </c>
      <c r="G72" s="43" t="str">
        <f t="shared" si="15"/>
        <v>金</v>
      </c>
      <c r="H72" s="43" t="str">
        <f t="shared" si="15"/>
        <v>土</v>
      </c>
      <c r="I72" s="43" t="str">
        <f t="shared" si="15"/>
        <v>日</v>
      </c>
      <c r="J72" s="43" t="str">
        <f t="shared" si="15"/>
        <v>月</v>
      </c>
      <c r="K72" s="43" t="str">
        <f t="shared" si="15"/>
        <v>火</v>
      </c>
      <c r="L72" s="43" t="str">
        <f t="shared" si="15"/>
        <v>水</v>
      </c>
      <c r="M72" s="43" t="str">
        <f t="shared" si="15"/>
        <v>木</v>
      </c>
      <c r="N72" s="43" t="str">
        <f t="shared" si="15"/>
        <v>金</v>
      </c>
      <c r="O72" s="43" t="str">
        <f t="shared" si="15"/>
        <v>土</v>
      </c>
      <c r="P72" s="43" t="str">
        <f t="shared" si="15"/>
        <v>日</v>
      </c>
      <c r="Q72" s="43" t="str">
        <f t="shared" si="15"/>
        <v>月</v>
      </c>
      <c r="R72" s="43" t="str">
        <f t="shared" si="15"/>
        <v>火</v>
      </c>
      <c r="S72" s="43" t="str">
        <f t="shared" si="15"/>
        <v>水</v>
      </c>
      <c r="T72" s="43" t="str">
        <f t="shared" si="15"/>
        <v>木</v>
      </c>
      <c r="U72" s="43" t="str">
        <f t="shared" si="15"/>
        <v>金</v>
      </c>
      <c r="V72" s="43" t="str">
        <f t="shared" si="15"/>
        <v>土</v>
      </c>
      <c r="W72" s="43" t="str">
        <f t="shared" si="15"/>
        <v>日</v>
      </c>
      <c r="X72" s="43" t="str">
        <f t="shared" si="15"/>
        <v>月</v>
      </c>
      <c r="Y72" s="43" t="str">
        <f t="shared" si="15"/>
        <v>火</v>
      </c>
      <c r="Z72" s="43" t="str">
        <f t="shared" si="15"/>
        <v>水</v>
      </c>
      <c r="AA72" s="43" t="str">
        <f t="shared" si="15"/>
        <v>木</v>
      </c>
      <c r="AB72" s="43" t="str">
        <f t="shared" si="15"/>
        <v>金</v>
      </c>
      <c r="AC72" s="43" t="str">
        <f t="shared" si="15"/>
        <v>土</v>
      </c>
      <c r="AD72" s="95" t="str">
        <f t="shared" si="15"/>
        <v>日</v>
      </c>
      <c r="AE72" s="75"/>
      <c r="AF72" s="103" t="s">
        <v>2</v>
      </c>
      <c r="AG72" s="79">
        <f>+COUNTA(C76:AD76)</f>
        <v>6</v>
      </c>
    </row>
    <row r="73" spans="2:33" ht="13.5" customHeight="1">
      <c r="B73" s="15" t="s">
        <v>11</v>
      </c>
      <c r="C73" s="30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96"/>
      <c r="AE73" s="75"/>
      <c r="AF73" s="104" t="s">
        <v>3</v>
      </c>
      <c r="AG73" s="111">
        <f>COUNTA(C71:AD71)-AG72</f>
        <v>22</v>
      </c>
    </row>
    <row r="74" spans="2:33" ht="13.5" customHeight="1">
      <c r="B74" s="16"/>
      <c r="C74" s="3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97"/>
      <c r="AE74" s="75"/>
      <c r="AF74" s="104" t="s">
        <v>10</v>
      </c>
      <c r="AG74" s="112">
        <f>+COUNTA(C77:AD77)</f>
        <v>8</v>
      </c>
    </row>
    <row r="75" spans="2:33" ht="13.5" customHeight="1">
      <c r="B75" s="17"/>
      <c r="C75" s="32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98"/>
      <c r="AE75" s="75"/>
      <c r="AF75" s="104" t="s">
        <v>12</v>
      </c>
      <c r="AG75" s="113">
        <f>+AG74/AG73</f>
        <v>0.36363636363636365</v>
      </c>
    </row>
    <row r="76" spans="2:33">
      <c r="B76" s="18" t="s">
        <v>2</v>
      </c>
      <c r="C76" s="33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 t="s">
        <v>19</v>
      </c>
      <c r="X76" s="47" t="s">
        <v>19</v>
      </c>
      <c r="Y76" s="47" t="s">
        <v>19</v>
      </c>
      <c r="Z76" s="47" t="s">
        <v>19</v>
      </c>
      <c r="AA76" s="47" t="s">
        <v>19</v>
      </c>
      <c r="AB76" s="47" t="s">
        <v>19</v>
      </c>
      <c r="AC76" s="47"/>
      <c r="AD76" s="99"/>
      <c r="AE76" s="75"/>
      <c r="AF76" s="104" t="s">
        <v>8</v>
      </c>
      <c r="AG76" s="112">
        <f>+COUNTA(C78:AD78)</f>
        <v>7</v>
      </c>
    </row>
    <row r="77" spans="2:33">
      <c r="B77" s="14" t="s">
        <v>0</v>
      </c>
      <c r="C77" s="29"/>
      <c r="D77" s="43"/>
      <c r="E77" s="43"/>
      <c r="F77" s="43"/>
      <c r="G77" s="43"/>
      <c r="H77" s="43" t="s">
        <v>9</v>
      </c>
      <c r="I77" s="43" t="s">
        <v>9</v>
      </c>
      <c r="J77" s="43"/>
      <c r="K77" s="43"/>
      <c r="L77" s="43"/>
      <c r="M77" s="43"/>
      <c r="N77" s="43"/>
      <c r="O77" s="43" t="s">
        <v>9</v>
      </c>
      <c r="P77" s="43" t="s">
        <v>9</v>
      </c>
      <c r="Q77" s="43"/>
      <c r="R77" s="29"/>
      <c r="S77" s="43"/>
      <c r="T77" s="43"/>
      <c r="U77" s="43"/>
      <c r="V77" s="43" t="s">
        <v>9</v>
      </c>
      <c r="W77" s="43" t="s">
        <v>9</v>
      </c>
      <c r="X77" s="43"/>
      <c r="Y77" s="43"/>
      <c r="Z77" s="43"/>
      <c r="AA77" s="43"/>
      <c r="AB77" s="43"/>
      <c r="AC77" s="43" t="s">
        <v>9</v>
      </c>
      <c r="AD77" s="95" t="s">
        <v>9</v>
      </c>
      <c r="AE77" s="75"/>
      <c r="AF77" s="105" t="s">
        <v>7</v>
      </c>
      <c r="AG77" s="114">
        <f>+AG76/AG73</f>
        <v>0.31818181818181818</v>
      </c>
    </row>
    <row r="78" spans="2:33">
      <c r="B78" s="19" t="s">
        <v>6</v>
      </c>
      <c r="C78" s="34"/>
      <c r="D78" s="48"/>
      <c r="E78" s="48"/>
      <c r="F78" s="48"/>
      <c r="G78" s="48"/>
      <c r="H78" s="48"/>
      <c r="I78" s="48" t="s">
        <v>9</v>
      </c>
      <c r="J78" s="48"/>
      <c r="K78" s="48" t="s">
        <v>23</v>
      </c>
      <c r="L78" s="48"/>
      <c r="M78" s="48"/>
      <c r="N78" s="48"/>
      <c r="O78" s="48"/>
      <c r="P78" s="60" t="s">
        <v>9</v>
      </c>
      <c r="Q78" s="48"/>
      <c r="R78" s="34"/>
      <c r="S78" s="48"/>
      <c r="T78" s="48"/>
      <c r="U78" s="48"/>
      <c r="V78" s="48" t="s">
        <v>9</v>
      </c>
      <c r="W78" s="48" t="s">
        <v>9</v>
      </c>
      <c r="X78" s="48"/>
      <c r="Y78" s="48"/>
      <c r="Z78" s="48"/>
      <c r="AA78" s="48"/>
      <c r="AB78" s="48"/>
      <c r="AC78" s="48" t="s">
        <v>9</v>
      </c>
      <c r="AD78" s="100" t="s">
        <v>9</v>
      </c>
      <c r="AE78" s="75"/>
      <c r="AF78" s="106" t="s">
        <v>30</v>
      </c>
      <c r="AG78" s="115" t="str">
        <f>IF(AG77&gt;=0.285,"OK","NG")</f>
        <v>OK</v>
      </c>
    </row>
    <row r="79" spans="2:33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2:33">
      <c r="B80" s="6" t="s">
        <v>13</v>
      </c>
      <c r="C80" s="20">
        <f>+AD71+1</f>
        <v>45663</v>
      </c>
      <c r="D80" s="35">
        <f t="shared" ref="D80:Z80" si="16">+C80+1</f>
        <v>45664</v>
      </c>
      <c r="E80" s="35">
        <f t="shared" si="16"/>
        <v>45665</v>
      </c>
      <c r="F80" s="35">
        <f t="shared" si="16"/>
        <v>45666</v>
      </c>
      <c r="G80" s="35">
        <f t="shared" si="16"/>
        <v>45667</v>
      </c>
      <c r="H80" s="35">
        <f t="shared" si="16"/>
        <v>45668</v>
      </c>
      <c r="I80" s="35">
        <f t="shared" si="16"/>
        <v>45669</v>
      </c>
      <c r="J80" s="35">
        <f t="shared" si="16"/>
        <v>45670</v>
      </c>
      <c r="K80" s="35">
        <f t="shared" si="16"/>
        <v>45671</v>
      </c>
      <c r="L80" s="35">
        <f t="shared" si="16"/>
        <v>45672</v>
      </c>
      <c r="M80" s="35">
        <f t="shared" si="16"/>
        <v>45673</v>
      </c>
      <c r="N80" s="35">
        <f t="shared" si="16"/>
        <v>45674</v>
      </c>
      <c r="O80" s="35">
        <f t="shared" si="16"/>
        <v>45675</v>
      </c>
      <c r="P80" s="35">
        <f t="shared" si="16"/>
        <v>45676</v>
      </c>
      <c r="Q80" s="35">
        <f t="shared" si="16"/>
        <v>45677</v>
      </c>
      <c r="R80" s="35">
        <f t="shared" si="16"/>
        <v>45678</v>
      </c>
      <c r="S80" s="35">
        <f t="shared" si="16"/>
        <v>45679</v>
      </c>
      <c r="T80" s="35">
        <f t="shared" si="16"/>
        <v>45680</v>
      </c>
      <c r="U80" s="35">
        <f t="shared" si="16"/>
        <v>45681</v>
      </c>
      <c r="V80" s="35">
        <f t="shared" si="16"/>
        <v>45682</v>
      </c>
      <c r="W80" s="35">
        <f t="shared" si="16"/>
        <v>45683</v>
      </c>
      <c r="X80" s="35">
        <f t="shared" si="16"/>
        <v>45684</v>
      </c>
      <c r="Y80" s="35">
        <f t="shared" si="16"/>
        <v>45685</v>
      </c>
      <c r="Z80" s="35">
        <f t="shared" si="16"/>
        <v>45686</v>
      </c>
      <c r="AA80" s="35"/>
      <c r="AB80" s="35"/>
      <c r="AC80" s="35"/>
      <c r="AD80" s="87"/>
      <c r="AE80" s="101"/>
      <c r="AF80" s="102">
        <f>+AF71+1</f>
        <v>9</v>
      </c>
      <c r="AG80" s="110"/>
    </row>
    <row r="81" spans="2:33">
      <c r="B81" s="7" t="s">
        <v>4</v>
      </c>
      <c r="C81" s="21" t="str">
        <f t="shared" ref="C81:Z81" si="17">TEXT(WEEKDAY(+C80),"aaa")</f>
        <v>月</v>
      </c>
      <c r="D81" s="36" t="str">
        <f t="shared" si="17"/>
        <v>火</v>
      </c>
      <c r="E81" s="36" t="str">
        <f t="shared" si="17"/>
        <v>水</v>
      </c>
      <c r="F81" s="36" t="str">
        <f t="shared" si="17"/>
        <v>木</v>
      </c>
      <c r="G81" s="36" t="str">
        <f t="shared" si="17"/>
        <v>金</v>
      </c>
      <c r="H81" s="36" t="str">
        <f t="shared" si="17"/>
        <v>土</v>
      </c>
      <c r="I81" s="36" t="str">
        <f t="shared" si="17"/>
        <v>日</v>
      </c>
      <c r="J81" s="36" t="str">
        <f t="shared" si="17"/>
        <v>月</v>
      </c>
      <c r="K81" s="36" t="str">
        <f t="shared" si="17"/>
        <v>火</v>
      </c>
      <c r="L81" s="36" t="str">
        <f t="shared" si="17"/>
        <v>水</v>
      </c>
      <c r="M81" s="36" t="str">
        <f t="shared" si="17"/>
        <v>木</v>
      </c>
      <c r="N81" s="36" t="str">
        <f t="shared" si="17"/>
        <v>金</v>
      </c>
      <c r="O81" s="36" t="str">
        <f t="shared" si="17"/>
        <v>土</v>
      </c>
      <c r="P81" s="36" t="str">
        <f t="shared" si="17"/>
        <v>日</v>
      </c>
      <c r="Q81" s="36" t="str">
        <f t="shared" si="17"/>
        <v>月</v>
      </c>
      <c r="R81" s="36" t="str">
        <f t="shared" si="17"/>
        <v>火</v>
      </c>
      <c r="S81" s="36" t="str">
        <f t="shared" si="17"/>
        <v>水</v>
      </c>
      <c r="T81" s="36" t="str">
        <f t="shared" si="17"/>
        <v>木</v>
      </c>
      <c r="U81" s="36" t="str">
        <f t="shared" si="17"/>
        <v>金</v>
      </c>
      <c r="V81" s="36" t="str">
        <f t="shared" si="17"/>
        <v>土</v>
      </c>
      <c r="W81" s="36" t="str">
        <f t="shared" si="17"/>
        <v>日</v>
      </c>
      <c r="X81" s="36" t="str">
        <f t="shared" si="17"/>
        <v>月</v>
      </c>
      <c r="Y81" s="36" t="str">
        <f t="shared" si="17"/>
        <v>火</v>
      </c>
      <c r="Z81" s="36" t="str">
        <f t="shared" si="17"/>
        <v>水</v>
      </c>
      <c r="AA81" s="36"/>
      <c r="AB81" s="36"/>
      <c r="AC81" s="36"/>
      <c r="AD81" s="88"/>
      <c r="AE81" s="75"/>
      <c r="AF81" s="103" t="s">
        <v>2</v>
      </c>
      <c r="AG81" s="79">
        <f>+COUNTA(C85:AD85)</f>
        <v>0</v>
      </c>
    </row>
    <row r="82" spans="2:33" ht="13.5" customHeight="1">
      <c r="B82" s="8" t="s">
        <v>11</v>
      </c>
      <c r="C82" s="22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89"/>
      <c r="AE82" s="75"/>
      <c r="AF82" s="104" t="s">
        <v>3</v>
      </c>
      <c r="AG82" s="111">
        <f>COUNTA(C80:AD80)-AG81</f>
        <v>24</v>
      </c>
    </row>
    <row r="83" spans="2:33" ht="13.5" customHeight="1">
      <c r="B83" s="9"/>
      <c r="C83" s="2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90"/>
      <c r="AE83" s="75"/>
      <c r="AF83" s="104" t="s">
        <v>10</v>
      </c>
      <c r="AG83" s="112">
        <f>+COUNTA(C86:AD86)</f>
        <v>6</v>
      </c>
    </row>
    <row r="84" spans="2:33" ht="13.5" customHeight="1">
      <c r="B84" s="10"/>
      <c r="C84" s="2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91"/>
      <c r="AE84" s="75"/>
      <c r="AF84" s="104" t="s">
        <v>12</v>
      </c>
      <c r="AG84" s="113">
        <f>+AG83/AG82</f>
        <v>0.25</v>
      </c>
    </row>
    <row r="85" spans="2:33">
      <c r="B85" s="11" t="s">
        <v>2</v>
      </c>
      <c r="C85" s="25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92"/>
      <c r="AE85" s="75"/>
      <c r="AF85" s="104" t="s">
        <v>8</v>
      </c>
      <c r="AG85" s="112">
        <f>+COUNTA(C87:AD87)</f>
        <v>6</v>
      </c>
    </row>
    <row r="86" spans="2:33">
      <c r="B86" s="7" t="s">
        <v>0</v>
      </c>
      <c r="C86" s="21"/>
      <c r="D86" s="36"/>
      <c r="E86" s="36"/>
      <c r="F86" s="36"/>
      <c r="G86" s="36"/>
      <c r="H86" s="36" t="s">
        <v>9</v>
      </c>
      <c r="I86" s="36" t="s">
        <v>9</v>
      </c>
      <c r="J86" s="36"/>
      <c r="K86" s="36"/>
      <c r="L86" s="36"/>
      <c r="M86" s="36"/>
      <c r="N86" s="36"/>
      <c r="O86" s="36" t="s">
        <v>9</v>
      </c>
      <c r="P86" s="36" t="s">
        <v>9</v>
      </c>
      <c r="Q86" s="36"/>
      <c r="R86" s="21"/>
      <c r="S86" s="36"/>
      <c r="T86" s="36"/>
      <c r="U86" s="36"/>
      <c r="V86" s="36" t="s">
        <v>9</v>
      </c>
      <c r="W86" s="36" t="s">
        <v>9</v>
      </c>
      <c r="X86" s="36"/>
      <c r="Y86" s="36"/>
      <c r="Z86" s="36"/>
      <c r="AA86" s="36"/>
      <c r="AB86" s="36"/>
      <c r="AC86" s="36"/>
      <c r="AD86" s="88"/>
      <c r="AE86" s="75"/>
      <c r="AF86" s="105" t="s">
        <v>7</v>
      </c>
      <c r="AG86" s="114">
        <f>+AG85/AG82</f>
        <v>0.25</v>
      </c>
    </row>
    <row r="87" spans="2:33">
      <c r="B87" s="12" t="s">
        <v>6</v>
      </c>
      <c r="C87" s="26"/>
      <c r="D87" s="26" t="s">
        <v>28</v>
      </c>
      <c r="E87" s="26" t="s">
        <v>28</v>
      </c>
      <c r="F87" s="26"/>
      <c r="G87" s="26"/>
      <c r="H87" s="41"/>
      <c r="I87" s="41" t="s">
        <v>9</v>
      </c>
      <c r="J87" s="41"/>
      <c r="K87" s="41"/>
      <c r="L87" s="41"/>
      <c r="M87" s="41"/>
      <c r="N87" s="41"/>
      <c r="O87" s="41" t="s">
        <v>27</v>
      </c>
      <c r="P87" s="58" t="s">
        <v>9</v>
      </c>
      <c r="Q87" s="41"/>
      <c r="R87" s="26"/>
      <c r="S87" s="41"/>
      <c r="T87" s="41"/>
      <c r="U87" s="41"/>
      <c r="V87" s="41"/>
      <c r="W87" s="41" t="s">
        <v>9</v>
      </c>
      <c r="X87" s="41"/>
      <c r="Y87" s="41"/>
      <c r="Z87" s="41"/>
      <c r="AA87" s="41"/>
      <c r="AB87" s="41"/>
      <c r="AC87" s="41"/>
      <c r="AD87" s="93"/>
      <c r="AE87" s="75"/>
      <c r="AF87" s="106" t="s">
        <v>30</v>
      </c>
      <c r="AG87" s="115" t="str">
        <f>IF(AG86&gt;=0.285,"OK","NG")</f>
        <v>NG</v>
      </c>
    </row>
    <row r="88" spans="2:33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</sheetData>
  <mergeCells count="292"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B4:E4"/>
    <mergeCell ref="G4:J4"/>
    <mergeCell ref="S4:T4"/>
    <mergeCell ref="U4:V4"/>
    <mergeCell ref="W4:X4"/>
    <mergeCell ref="Y4:Z4"/>
    <mergeCell ref="AB4:AF4"/>
    <mergeCell ref="B5:E5"/>
    <mergeCell ref="G5:J5"/>
    <mergeCell ref="L5:N5"/>
    <mergeCell ref="P5:R5"/>
    <mergeCell ref="AB5:AF5"/>
    <mergeCell ref="AF8:AG8"/>
    <mergeCell ref="AF17:AG17"/>
    <mergeCell ref="AF26:AG26"/>
    <mergeCell ref="AF35:AG35"/>
    <mergeCell ref="AF44:AG44"/>
    <mergeCell ref="AF53:AG53"/>
    <mergeCell ref="AF62:AG62"/>
    <mergeCell ref="AF71:AG71"/>
    <mergeCell ref="AF80:AG80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W37:W39"/>
    <mergeCell ref="X37:X39"/>
    <mergeCell ref="Y37:Y39"/>
    <mergeCell ref="Z37:Z39"/>
    <mergeCell ref="AA37:AA39"/>
    <mergeCell ref="AB37:AB39"/>
    <mergeCell ref="AC37:AC39"/>
    <mergeCell ref="AD37:AD39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X46:X48"/>
    <mergeCell ref="Y46:Y48"/>
    <mergeCell ref="Z46:Z48"/>
    <mergeCell ref="AA46:AA48"/>
    <mergeCell ref="AB46:AB48"/>
    <mergeCell ref="AC46:AC48"/>
    <mergeCell ref="AD46:AD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AC64:AC66"/>
    <mergeCell ref="AD64:AD66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A73:AA75"/>
    <mergeCell ref="AB73:AB75"/>
    <mergeCell ref="AC73:AC75"/>
    <mergeCell ref="AD73:AD75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U82:U84"/>
    <mergeCell ref="V82:V84"/>
    <mergeCell ref="W82:W84"/>
    <mergeCell ref="X82:X84"/>
    <mergeCell ref="Y82:Y84"/>
    <mergeCell ref="Z82:Z84"/>
    <mergeCell ref="AA82:AA84"/>
    <mergeCell ref="AB82:AB84"/>
    <mergeCell ref="AC82:AC84"/>
    <mergeCell ref="AD82:AD84"/>
  </mergeCells>
  <phoneticPr fontId="1"/>
  <conditionalFormatting sqref="C9:AE10 C18:AE19 C72:AD73 C63:AD64 C54:AD55 C45:AD46 C36:AD37 C27:AD28 C81:AD82">
    <cfRule type="containsText" dxfId="14" priority="28" text="日">
      <formula>NOT(ISERROR(SEARCH("日",C9)))</formula>
    </cfRule>
    <cfRule type="containsText" dxfId="13" priority="29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2" priority="26" text="日">
      <formula>NOT(ISERROR(SEARCH("日",AE27)))</formula>
    </cfRule>
    <cfRule type="containsText" dxfId="11" priority="27" text="土">
      <formula>NOT(ISERROR(SEARCH("土",AE27)))</formula>
    </cfRule>
  </conditionalFormatting>
  <conditionalFormatting sqref="Y3:Z4">
    <cfRule type="cellIs" dxfId="10" priority="21" operator="greaterThanOrEqual">
      <formula>0.285</formula>
    </cfRule>
    <cfRule type="cellIs" dxfId="9" priority="22" operator="lessThan">
      <formula>0.285</formula>
    </cfRule>
  </conditionalFormatting>
  <conditionalFormatting sqref="AG68">
    <cfRule type="cellIs" dxfId="8" priority="3" operator="lessThan">
      <formula>0.285</formula>
    </cfRule>
  </conditionalFormatting>
  <conditionalFormatting sqref="AG14">
    <cfRule type="cellIs" dxfId="7" priority="9" operator="lessThan">
      <formula>0.285</formula>
    </cfRule>
  </conditionalFormatting>
  <conditionalFormatting sqref="AG23">
    <cfRule type="cellIs" dxfId="6" priority="8" operator="lessThan">
      <formula>0.285</formula>
    </cfRule>
  </conditionalFormatting>
  <conditionalFormatting sqref="AG32">
    <cfRule type="cellIs" dxfId="5" priority="7" operator="lessThan">
      <formula>0.285</formula>
    </cfRule>
  </conditionalFormatting>
  <conditionalFormatting sqref="AG41">
    <cfRule type="cellIs" dxfId="4" priority="6" operator="lessThan">
      <formula>0.285</formula>
    </cfRule>
  </conditionalFormatting>
  <conditionalFormatting sqref="AG50">
    <cfRule type="cellIs" dxfId="3" priority="5" operator="lessThan">
      <formula>0.285</formula>
    </cfRule>
  </conditionalFormatting>
  <conditionalFormatting sqref="AG59">
    <cfRule type="cellIs" dxfId="2" priority="4" operator="lessThan">
      <formula>0.285</formula>
    </cfRule>
  </conditionalFormatting>
  <conditionalFormatting sqref="AG77">
    <cfRule type="cellIs" dxfId="1" priority="2" operator="lessThan">
      <formula>0.285</formula>
    </cfRule>
  </conditionalFormatting>
  <conditionalFormatting sqref="AG86">
    <cfRule type="cellIs" dxfId="0" priority="1" operator="lessThan">
      <formula>0.285</formula>
    </cfRule>
  </conditionalFormatting>
  <dataValidations count="5">
    <dataValidation type="list" allowBlank="0" showDropDown="0" showInputMessage="1" showErrorMessage="1" sqref="AE76 AE13 AE22 AE31 AE40 AE49 AE58 AE67 AE85">
      <formula1>"　,祝,中止"</formula1>
    </dataValidation>
    <dataValidation type="list" allowBlank="0" showDropDown="0" showInputMessage="1" showErrorMessage="1" sqref="AE14:AE15 AE68:AE69 AE23:AE24 AE77:AE78 AE32:AE33 AE41:AE42 AE50:AE51 AE59:AE60 AE86:AE87">
      <formula1>"　,休"</formula1>
    </dataValidation>
    <dataValidation type="list" allowBlank="0" showDropDown="0" showInputMessage="1" showErrorMessage="1" sqref="C85:AD85 C13:AD13 C22:AD22 C31:AD31 C40:AD40 C49:AD49 C58:AD58 C67:AD67 C76:AD76">
      <formula1>"中止,夏休,冬休"</formula1>
    </dataValidation>
    <dataValidation type="list" allowBlank="0" showDropDown="0" showInputMessage="1" showErrorMessage="1" sqref="C87:AD87 C15:AD15 C24:AD24 C33:AD33 C42:AD42 C51:AD51 C60:AD60 C69:AD69 C78:AD78">
      <formula1>"休,雨"</formula1>
    </dataValidation>
    <dataValidation type="list" allowBlank="0" showDropDown="0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fitToWidth="1" fitToHeight="1" orientation="portrait" usePrinterDefaults="1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鹿児島県</dc:creator>
  <cp:lastModifiedBy>指宿市役所</cp:lastModifiedBy>
  <cp:lastPrinted>2024-03-18T08:55:53Z</cp:lastPrinted>
  <dcterms:created xsi:type="dcterms:W3CDTF">2018-12-07T04:03:56Z</dcterms:created>
  <dcterms:modified xsi:type="dcterms:W3CDTF">2024-04-09T23:41:53Z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2024-04-09T23:41:53Z</vt:filetime>
  </property>
</Properties>
</file>