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0.1.110.61\組織別フォルダ\11農政課\J5経営基盤強化（第１ガイド）\03認定農業者（第２ガイド）\01認定農業者支援（第３ガイド）\01農業経営改善計画等作成指導活動\★申請様式（経営改善計画書など）\★様式（R3.3～）\HP掲載様式\"/>
    </mc:Choice>
  </mc:AlternateContent>
  <xr:revisionPtr revIDLastSave="0" documentId="13_ncr:1_{728FF5EA-CCC6-4E5B-A2B0-71D73FB2464A}" xr6:coauthVersionLast="47" xr6:coauthVersionMax="47" xr10:uidLastSave="{00000000-0000-0000-0000-000000000000}"/>
  <bookViews>
    <workbookView xWindow="-120" yWindow="-120" windowWidth="20730" windowHeight="11160" tabRatio="853" xr2:uid="{00000000-000D-0000-FFFF-FFFF00000000}"/>
  </bookViews>
  <sheets>
    <sheet name="個人" sheetId="8" r:id="rId1"/>
    <sheet name="個人 例" sheetId="19" r:id="rId2"/>
    <sheet name="法人（例）" sheetId="28" r:id="rId3"/>
    <sheet name="法人" sheetId="9" r:id="rId4"/>
  </sheets>
  <definedNames>
    <definedName name="_xlnm.Print_Area" localSheetId="1">'個人 例'!$A$1:$Z$45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9" l="1"/>
  <c r="F39" i="9" s="1"/>
  <c r="F19" i="9"/>
  <c r="B19" i="9"/>
  <c r="F39" i="28"/>
  <c r="B39" i="28"/>
  <c r="F19" i="28"/>
  <c r="B19" i="28"/>
  <c r="H16" i="19"/>
  <c r="G14" i="28" l="1"/>
  <c r="F8" i="28"/>
  <c r="F7" i="28"/>
  <c r="H7" i="28" s="1"/>
  <c r="I7" i="28" s="1"/>
  <c r="F6" i="28"/>
  <c r="G34" i="28"/>
  <c r="F34" i="28"/>
  <c r="B34" i="28"/>
  <c r="H30" i="28"/>
  <c r="I30" i="28" s="1"/>
  <c r="E30" i="28"/>
  <c r="C30" i="28"/>
  <c r="H29" i="28"/>
  <c r="I29" i="28" s="1"/>
  <c r="E29" i="28"/>
  <c r="C29" i="28"/>
  <c r="H28" i="28"/>
  <c r="I28" i="28" s="1"/>
  <c r="H27" i="28"/>
  <c r="I27" i="28" s="1"/>
  <c r="C27" i="28"/>
  <c r="H26" i="28"/>
  <c r="E26" i="28"/>
  <c r="C26" i="28"/>
  <c r="B14" i="28"/>
  <c r="C8" i="28"/>
  <c r="C7" i="28"/>
  <c r="C6" i="28"/>
  <c r="H34" i="28" l="1"/>
  <c r="H36" i="28" s="1"/>
  <c r="F14" i="28"/>
  <c r="H8" i="28"/>
  <c r="I8" i="28" s="1"/>
  <c r="H6" i="28"/>
  <c r="H14" i="28" s="1"/>
  <c r="H16" i="28" s="1"/>
  <c r="I26" i="28"/>
  <c r="I6" i="28" l="1"/>
  <c r="G34" i="19" l="1"/>
  <c r="B34" i="19"/>
  <c r="F27" i="19"/>
  <c r="H27" i="19" s="1"/>
  <c r="I27" i="19" s="1"/>
  <c r="F26" i="19"/>
  <c r="H26" i="19" s="1"/>
  <c r="I26" i="19" s="1"/>
  <c r="F25" i="19"/>
  <c r="F24" i="19"/>
  <c r="H24" i="19" s="1"/>
  <c r="C27" i="19"/>
  <c r="C26" i="19"/>
  <c r="C25" i="19"/>
  <c r="C24" i="19"/>
  <c r="B16" i="19"/>
  <c r="C15" i="19"/>
  <c r="C14" i="19"/>
  <c r="C13" i="19"/>
  <c r="C12" i="19"/>
  <c r="C11" i="19"/>
  <c r="C10" i="19"/>
  <c r="C9" i="19"/>
  <c r="C8" i="19"/>
  <c r="C7" i="19"/>
  <c r="C6" i="19"/>
  <c r="F15" i="19"/>
  <c r="H15" i="19" s="1"/>
  <c r="I15" i="19" s="1"/>
  <c r="F14" i="19"/>
  <c r="F13" i="19"/>
  <c r="H13" i="19" s="1"/>
  <c r="I13" i="19" s="1"/>
  <c r="H12" i="19"/>
  <c r="I12" i="19" s="1"/>
  <c r="H11" i="19"/>
  <c r="I11" i="19" s="1"/>
  <c r="H10" i="19"/>
  <c r="I10" i="19" s="1"/>
  <c r="F9" i="19"/>
  <c r="H9" i="19" s="1"/>
  <c r="I9" i="19" s="1"/>
  <c r="F8" i="19"/>
  <c r="H8" i="19" s="1"/>
  <c r="I8" i="19" s="1"/>
  <c r="F7" i="19"/>
  <c r="H7" i="19" s="1"/>
  <c r="I7" i="19" s="1"/>
  <c r="F6" i="19"/>
  <c r="H6" i="19" s="1"/>
  <c r="I6" i="19" s="1"/>
  <c r="H14" i="19"/>
  <c r="I14" i="19" s="1"/>
  <c r="F34" i="19" l="1"/>
  <c r="I24" i="19"/>
  <c r="H18" i="19"/>
  <c r="H25" i="19"/>
  <c r="I25" i="19" s="1"/>
  <c r="H34" i="19" l="1"/>
  <c r="H36" i="19" s="1"/>
  <c r="H34" i="9" l="1"/>
  <c r="H36" i="9" s="1"/>
  <c r="G34" i="9"/>
  <c r="F34" i="9"/>
  <c r="B34" i="9"/>
  <c r="H14" i="9"/>
  <c r="H16" i="9" s="1"/>
  <c r="G14" i="9"/>
  <c r="F14" i="9"/>
  <c r="B14" i="9"/>
</calcChain>
</file>

<file path=xl/sharedStrings.xml><?xml version="1.0" encoding="utf-8"?>
<sst xmlns="http://schemas.openxmlformats.org/spreadsheetml/2006/main" count="257" uniqueCount="57">
  <si>
    <t>（１）経営現況</t>
    <phoneticPr fontId="3"/>
  </si>
  <si>
    <t>作　　　　目</t>
    <rPh sb="0" eb="1">
      <t>サク</t>
    </rPh>
    <rPh sb="5" eb="6">
      <t>メ</t>
    </rPh>
    <phoneticPr fontId="3"/>
  </si>
  <si>
    <t>規　模</t>
  </si>
  <si>
    <t>単　収</t>
  </si>
  <si>
    <t>生産量</t>
  </si>
  <si>
    <t>単　価</t>
    <phoneticPr fontId="3"/>
  </si>
  <si>
    <t>粗生産額</t>
  </si>
  <si>
    <t>経営費</t>
  </si>
  <si>
    <t>農業所得</t>
  </si>
  <si>
    <t>所得率</t>
  </si>
  <si>
    <t>労　働　時　間</t>
  </si>
  <si>
    <t>（品　　目）</t>
  </si>
  <si>
    <t>㎏／10ａ</t>
    <phoneticPr fontId="3"/>
  </si>
  <si>
    <t>㎏</t>
  </si>
  <si>
    <t>円</t>
  </si>
  <si>
    <t>％</t>
  </si>
  <si>
    <t>家　族</t>
  </si>
  <si>
    <t>雇　用</t>
  </si>
  <si>
    <t>合計</t>
    <rPh sb="0" eb="2">
      <t>ゴウケイ</t>
    </rPh>
    <phoneticPr fontId="2"/>
  </si>
  <si>
    <t>雇用賃金(円）</t>
    <rPh sb="0" eb="2">
      <t>コヨウ</t>
    </rPh>
    <rPh sb="2" eb="4">
      <t>チンギン</t>
    </rPh>
    <rPh sb="5" eb="6">
      <t>エン</t>
    </rPh>
    <phoneticPr fontId="2"/>
  </si>
  <si>
    <t>差引農業所得</t>
    <rPh sb="0" eb="2">
      <t>サシヒキ</t>
    </rPh>
    <rPh sb="2" eb="4">
      <t>ノウギョウ</t>
    </rPh>
    <rPh sb="4" eb="6">
      <t>ショトク</t>
    </rPh>
    <phoneticPr fontId="2"/>
  </si>
  <si>
    <t>a、頭羽</t>
    <phoneticPr fontId="2"/>
  </si>
  <si>
    <t>役員数②</t>
    <rPh sb="0" eb="2">
      <t>ヤクイン</t>
    </rPh>
    <rPh sb="2" eb="3">
      <t>スウ</t>
    </rPh>
    <phoneticPr fontId="2"/>
  </si>
  <si>
    <t>名</t>
    <rPh sb="0" eb="1">
      <t>メイ</t>
    </rPh>
    <phoneticPr fontId="2"/>
  </si>
  <si>
    <t>役員報酬合計(円)③</t>
    <rPh sb="0" eb="2">
      <t>ヤクイン</t>
    </rPh>
    <rPh sb="2" eb="4">
      <t>ホウシュウ</t>
    </rPh>
    <rPh sb="4" eb="6">
      <t>ゴウケイ</t>
    </rPh>
    <rPh sb="7" eb="8">
      <t>エン</t>
    </rPh>
    <phoneticPr fontId="2"/>
  </si>
  <si>
    <t>農業所得算定基礎</t>
    <rPh sb="0" eb="2">
      <t>ノウギョウ</t>
    </rPh>
    <rPh sb="2" eb="4">
      <t>ショトク</t>
    </rPh>
    <rPh sb="4" eb="6">
      <t>サンテイ</t>
    </rPh>
    <rPh sb="6" eb="8">
      <t>キソ</t>
    </rPh>
    <phoneticPr fontId="2"/>
  </si>
  <si>
    <t>氏名</t>
    <rPh sb="0" eb="2">
      <t>シメイ</t>
    </rPh>
    <phoneticPr fontId="3"/>
  </si>
  <si>
    <t>営業外収益</t>
    <rPh sb="0" eb="3">
      <t>エイギョウガイ</t>
    </rPh>
    <rPh sb="3" eb="5">
      <t>シュウエキ</t>
    </rPh>
    <phoneticPr fontId="2"/>
  </si>
  <si>
    <t>オクラ</t>
    <phoneticPr fontId="2"/>
  </si>
  <si>
    <t>単　価</t>
    <phoneticPr fontId="3"/>
  </si>
  <si>
    <t>備　考</t>
    <rPh sb="0" eb="1">
      <t>ソナエ</t>
    </rPh>
    <rPh sb="2" eb="3">
      <t>コウ</t>
    </rPh>
    <phoneticPr fontId="2"/>
  </si>
  <si>
    <t>法人名　</t>
    <rPh sb="0" eb="2">
      <t>ホウジン</t>
    </rPh>
    <rPh sb="2" eb="3">
      <t>メイ</t>
    </rPh>
    <phoneticPr fontId="3"/>
  </si>
  <si>
    <t>単　価</t>
    <phoneticPr fontId="3"/>
  </si>
  <si>
    <t>a、頭羽</t>
    <phoneticPr fontId="2"/>
  </si>
  <si>
    <t>㎏／10ａ</t>
    <phoneticPr fontId="3"/>
  </si>
  <si>
    <t>(2)経営計画内容（Ｈ　３４　年）</t>
    <rPh sb="3" eb="5">
      <t>ケイエイ</t>
    </rPh>
    <rPh sb="5" eb="7">
      <t>ケイカク</t>
    </rPh>
    <rPh sb="7" eb="9">
      <t>ナイヨウ</t>
    </rPh>
    <rPh sb="15" eb="16">
      <t>ネン</t>
    </rPh>
    <phoneticPr fontId="2"/>
  </si>
  <si>
    <t>(2)経営計画内容（Ｈ3４年）</t>
    <rPh sb="3" eb="5">
      <t>ケイエイ</t>
    </rPh>
    <rPh sb="5" eb="7">
      <t>ケイカク</t>
    </rPh>
    <rPh sb="7" eb="9">
      <t>ナイヨウ</t>
    </rPh>
    <rPh sb="13" eb="14">
      <t>ネン</t>
    </rPh>
    <phoneticPr fontId="2"/>
  </si>
  <si>
    <t>ソラマメ</t>
    <phoneticPr fontId="2"/>
  </si>
  <si>
    <t>スナップエンドウ</t>
    <phoneticPr fontId="2"/>
  </si>
  <si>
    <t>じゃがいも春</t>
    <rPh sb="5" eb="6">
      <t>ハル</t>
    </rPh>
    <phoneticPr fontId="2"/>
  </si>
  <si>
    <t>じゃがいも秋</t>
    <rPh sb="5" eb="6">
      <t>アキ</t>
    </rPh>
    <phoneticPr fontId="2"/>
  </si>
  <si>
    <t>（雇用賃金は経費に含む）</t>
    <rPh sb="1" eb="3">
      <t>コヨウ</t>
    </rPh>
    <rPh sb="3" eb="5">
      <t>チンギン</t>
    </rPh>
    <rPh sb="6" eb="8">
      <t>ケイヒ</t>
    </rPh>
    <rPh sb="9" eb="10">
      <t>フク</t>
    </rPh>
    <phoneticPr fontId="2"/>
  </si>
  <si>
    <t>オクラについては，１条植えにして作業の効率化を図る。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その他（菜種・蕎麦等）については，計画段階のため単収・生産量・価格等については未確定のため記入出来ない。</t>
    <rPh sb="10" eb="11">
      <t>ジョウ</t>
    </rPh>
    <rPh sb="11" eb="12">
      <t>ウ</t>
    </rPh>
    <rPh sb="16" eb="18">
      <t>サギョウ</t>
    </rPh>
    <rPh sb="19" eb="22">
      <t>コウリツカ</t>
    </rPh>
    <rPh sb="23" eb="24">
      <t>ハカ</t>
    </rPh>
    <rPh sb="136" eb="138">
      <t>ケイカク</t>
    </rPh>
    <rPh sb="138" eb="140">
      <t>ダンカイ</t>
    </rPh>
    <rPh sb="143" eb="144">
      <t>タン</t>
    </rPh>
    <rPh sb="144" eb="145">
      <t>シュウ</t>
    </rPh>
    <rPh sb="146" eb="148">
      <t>セイサン</t>
    </rPh>
    <rPh sb="148" eb="149">
      <t>リョウ</t>
    </rPh>
    <rPh sb="150" eb="152">
      <t>カカク</t>
    </rPh>
    <rPh sb="152" eb="153">
      <t>トウ</t>
    </rPh>
    <rPh sb="158" eb="161">
      <t>ミカクテイ</t>
    </rPh>
    <rPh sb="164" eb="166">
      <t>キニュウ</t>
    </rPh>
    <rPh sb="166" eb="168">
      <t>デキ</t>
    </rPh>
    <phoneticPr fontId="2"/>
  </si>
  <si>
    <t>オクラ（ハウス）</t>
    <phoneticPr fontId="2"/>
  </si>
  <si>
    <t>キャベツ</t>
    <phoneticPr fontId="2"/>
  </si>
  <si>
    <t>指宿　太郎</t>
    <rPh sb="0" eb="2">
      <t>イブスキ</t>
    </rPh>
    <rPh sb="3" eb="5">
      <t>タロウ</t>
    </rPh>
    <phoneticPr fontId="2"/>
  </si>
  <si>
    <t>オクラ（露地）</t>
    <rPh sb="4" eb="6">
      <t>ロジ</t>
    </rPh>
    <phoneticPr fontId="2"/>
  </si>
  <si>
    <t>5,000円×100日＝500,000円</t>
    <rPh sb="5" eb="6">
      <t>エン</t>
    </rPh>
    <rPh sb="10" eb="11">
      <t>ヒ</t>
    </rPh>
    <rPh sb="19" eb="20">
      <t>エン</t>
    </rPh>
    <phoneticPr fontId="2"/>
  </si>
  <si>
    <t>株式会社　指宿豆豆</t>
    <rPh sb="0" eb="2">
      <t>カブシキ</t>
    </rPh>
    <rPh sb="2" eb="4">
      <t>カイシャ</t>
    </rPh>
    <rPh sb="5" eb="7">
      <t>イブスキ</t>
    </rPh>
    <rPh sb="7" eb="8">
      <t>マメ</t>
    </rPh>
    <rPh sb="8" eb="9">
      <t>マメ</t>
    </rPh>
    <phoneticPr fontId="2"/>
  </si>
  <si>
    <t>(2)経営計画内容（　　年）</t>
    <rPh sb="3" eb="5">
      <t>ケイエイ</t>
    </rPh>
    <rPh sb="5" eb="7">
      <t>ケイカク</t>
    </rPh>
    <rPh sb="7" eb="9">
      <t>ナイヨウ</t>
    </rPh>
    <rPh sb="12" eb="13">
      <t>ネン</t>
    </rPh>
    <phoneticPr fontId="2"/>
  </si>
  <si>
    <t>(2)経営計画内容（ 　  　年）</t>
    <rPh sb="3" eb="5">
      <t>ケイエイ</t>
    </rPh>
    <rPh sb="5" eb="7">
      <t>ケイカク</t>
    </rPh>
    <rPh sb="7" eb="9">
      <t>ナイヨウ</t>
    </rPh>
    <rPh sb="15" eb="16">
      <t>ネン</t>
    </rPh>
    <phoneticPr fontId="2"/>
  </si>
  <si>
    <t>家事消費</t>
    <rPh sb="0" eb="2">
      <t>カジ</t>
    </rPh>
    <rPh sb="2" eb="4">
      <t>ショウヒ</t>
    </rPh>
    <phoneticPr fontId="2"/>
  </si>
  <si>
    <t>雑収入</t>
    <rPh sb="0" eb="1">
      <t>ザツ</t>
    </rPh>
    <rPh sb="1" eb="3">
      <t>シュウニュウ</t>
    </rPh>
    <phoneticPr fontId="2"/>
  </si>
  <si>
    <t>棚卸</t>
    <rPh sb="0" eb="2">
      <t>タナオロシ</t>
    </rPh>
    <phoneticPr fontId="2"/>
  </si>
  <si>
    <t>税引前当期純利益(円)①</t>
    <rPh sb="0" eb="3">
      <t>ゼイビキマエ</t>
    </rPh>
    <rPh sb="3" eb="5">
      <t>トウキ</t>
    </rPh>
    <rPh sb="5" eb="8">
      <t>ジュンリエキ</t>
    </rPh>
    <rPh sb="9" eb="10">
      <t>エン</t>
    </rPh>
    <phoneticPr fontId="2"/>
  </si>
  <si>
    <t>経常利益(円)
①+③</t>
    <rPh sb="0" eb="2">
      <t>ケイジョウ</t>
    </rPh>
    <rPh sb="2" eb="4">
      <t>リエキ</t>
    </rPh>
    <rPh sb="5" eb="6">
      <t>エン</t>
    </rPh>
    <phoneticPr fontId="2"/>
  </si>
  <si>
    <t>役員１人当たり利益(円）　①+③/②</t>
    <rPh sb="0" eb="2">
      <t>ヤクイン</t>
    </rPh>
    <rPh sb="3" eb="4">
      <t>ニン</t>
    </rPh>
    <rPh sb="4" eb="5">
      <t>ア</t>
    </rPh>
    <rPh sb="7" eb="9">
      <t>リエキ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</si>
</sst>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明朝体"/>
      <family val="1"/>
      <charset val="128"/>
    </font>
    <font>
      <sz val="12"/>
      <name val="明朝体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38" fontId="0" fillId="0" borderId="0" xfId="1" applyFont="1" applyAlignment="1"/>
    <xf numFmtId="38" fontId="0" fillId="0" borderId="0" xfId="1" applyFont="1">
      <alignment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0" xfId="1" applyFont="1" applyAlignment="1">
      <alignment vertical="center" shrinkToFit="1"/>
    </xf>
    <xf numFmtId="38" fontId="0" fillId="0" borderId="11" xfId="1" applyFont="1" applyBorder="1" applyAlignment="1">
      <alignment horizontal="right" vertical="center"/>
    </xf>
    <xf numFmtId="38" fontId="0" fillId="0" borderId="15" xfId="1" applyFont="1" applyBorder="1" applyAlignment="1">
      <alignment vertical="center" shrinkToFit="1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vertical="center" shrinkToFit="1"/>
    </xf>
    <xf numFmtId="38" fontId="0" fillId="0" borderId="22" xfId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vertical="center" shrinkToFit="1"/>
    </xf>
    <xf numFmtId="38" fontId="0" fillId="0" borderId="0" xfId="1" applyFont="1" applyBorder="1" applyAlignment="1">
      <alignment horizontal="right" vertical="center"/>
    </xf>
    <xf numFmtId="38" fontId="0" fillId="0" borderId="2" xfId="1" applyFont="1" applyBorder="1" applyAlignment="1">
      <alignment vertical="center" shrinkToFit="1"/>
    </xf>
    <xf numFmtId="38" fontId="0" fillId="0" borderId="23" xfId="1" applyFont="1" applyBorder="1" applyAlignment="1">
      <alignment horizontal="right" vertical="center"/>
    </xf>
    <xf numFmtId="38" fontId="0" fillId="0" borderId="0" xfId="1" applyFont="1" applyBorder="1" applyAlignment="1">
      <alignment vertical="center" wrapText="1" shrinkToFit="1"/>
    </xf>
    <xf numFmtId="38" fontId="6" fillId="0" borderId="12" xfId="1" applyFont="1" applyBorder="1" applyAlignment="1">
      <alignment vertical="center" wrapText="1" shrinkToFit="1"/>
    </xf>
    <xf numFmtId="38" fontId="0" fillId="0" borderId="25" xfId="1" applyFont="1" applyBorder="1">
      <alignment vertical="center"/>
    </xf>
    <xf numFmtId="38" fontId="0" fillId="0" borderId="24" xfId="1" applyFont="1" applyBorder="1">
      <alignment vertical="center"/>
    </xf>
    <xf numFmtId="38" fontId="6" fillId="0" borderId="0" xfId="1" applyFont="1" applyBorder="1" applyAlignment="1">
      <alignment vertical="center" wrapText="1" shrinkToFit="1"/>
    </xf>
    <xf numFmtId="38" fontId="0" fillId="2" borderId="14" xfId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1" fillId="0" borderId="0" xfId="1" applyFont="1">
      <alignment vertical="center"/>
    </xf>
    <xf numFmtId="38" fontId="10" fillId="0" borderId="0" xfId="1" applyFont="1" applyAlignment="1"/>
    <xf numFmtId="38" fontId="10" fillId="0" borderId="0" xfId="1" applyFont="1">
      <alignment vertical="center"/>
    </xf>
    <xf numFmtId="38" fontId="8" fillId="0" borderId="2" xfId="1" applyFont="1" applyBorder="1" applyAlignment="1">
      <alignment horizontal="center" vertical="center" shrinkToFit="1"/>
    </xf>
    <xf numFmtId="38" fontId="8" fillId="0" borderId="3" xfId="1" applyFont="1" applyBorder="1" applyAlignment="1">
      <alignment horizontal="center" shrinkToFit="1"/>
    </xf>
    <xf numFmtId="38" fontId="8" fillId="0" borderId="4" xfId="1" applyFont="1" applyBorder="1" applyAlignment="1">
      <alignment horizontal="center" shrinkToFit="1"/>
    </xf>
    <xf numFmtId="38" fontId="8" fillId="0" borderId="6" xfId="1" applyFont="1" applyBorder="1" applyAlignment="1">
      <alignment horizontal="center" shrinkToFit="1"/>
    </xf>
    <xf numFmtId="38" fontId="8" fillId="0" borderId="7" xfId="1" applyFont="1" applyBorder="1" applyAlignment="1">
      <alignment horizontal="center" shrinkToFit="1"/>
    </xf>
    <xf numFmtId="38" fontId="8" fillId="0" borderId="8" xfId="1" applyFont="1" applyBorder="1" applyAlignment="1">
      <alignment horizontal="center" shrinkToFit="1"/>
    </xf>
    <xf numFmtId="38" fontId="0" fillId="0" borderId="12" xfId="1" applyFont="1" applyBorder="1" applyAlignment="1">
      <alignment horizontal="center" vertical="center" wrapText="1" shrinkToFit="1"/>
    </xf>
    <xf numFmtId="38" fontId="0" fillId="3" borderId="18" xfId="1" applyFont="1" applyFill="1" applyBorder="1" applyAlignment="1">
      <alignment horizontal="right" vertical="center"/>
    </xf>
    <xf numFmtId="38" fontId="12" fillId="0" borderId="0" xfId="1" applyFont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8" fillId="0" borderId="27" xfId="1" applyFont="1" applyBorder="1" applyAlignment="1">
      <alignment horizontal="center" shrinkToFit="1"/>
    </xf>
    <xf numFmtId="38" fontId="13" fillId="0" borderId="0" xfId="1" applyFont="1" applyAlignment="1">
      <alignment vertical="center" shrinkToFit="1"/>
    </xf>
    <xf numFmtId="38" fontId="0" fillId="0" borderId="3" xfId="1" applyFont="1" applyBorder="1" applyAlignment="1">
      <alignment horizontal="right" vertical="center"/>
    </xf>
    <xf numFmtId="176" fontId="0" fillId="0" borderId="34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177" fontId="0" fillId="0" borderId="10" xfId="1" applyNumberFormat="1" applyFon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177" fontId="0" fillId="0" borderId="34" xfId="1" applyNumberFormat="1" applyFont="1" applyBorder="1" applyAlignment="1">
      <alignment horizontal="right" vertical="center"/>
    </xf>
    <xf numFmtId="38" fontId="0" fillId="0" borderId="19" xfId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horizontal="right" vertical="center"/>
    </xf>
    <xf numFmtId="177" fontId="0" fillId="0" borderId="10" xfId="1" applyNumberFormat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12" fillId="0" borderId="0" xfId="1" applyFont="1" applyAlignment="1">
      <alignment horizontal="center" vertical="center" shrinkToFit="1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 shrinkToFit="1"/>
    </xf>
    <xf numFmtId="38" fontId="14" fillId="0" borderId="10" xfId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 shrinkToFit="1"/>
    </xf>
    <xf numFmtId="38" fontId="14" fillId="0" borderId="14" xfId="1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38" fontId="14" fillId="0" borderId="13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8" fillId="0" borderId="5" xfId="1" applyFont="1" applyBorder="1" applyAlignment="1">
      <alignment horizontal="center" shrinkToFit="1"/>
    </xf>
    <xf numFmtId="38" fontId="8" fillId="0" borderId="26" xfId="1" applyFont="1" applyBorder="1" applyAlignment="1">
      <alignment horizontal="center" shrinkToFit="1"/>
    </xf>
    <xf numFmtId="38" fontId="0" fillId="0" borderId="28" xfId="1" applyFont="1" applyBorder="1" applyAlignment="1">
      <alignment horizontal="left" vertical="top" shrinkToFit="1"/>
    </xf>
    <xf numFmtId="38" fontId="0" fillId="0" borderId="29" xfId="1" applyFont="1" applyBorder="1" applyAlignment="1">
      <alignment horizontal="left" vertical="top" shrinkToFit="1"/>
    </xf>
    <xf numFmtId="38" fontId="0" fillId="0" borderId="30" xfId="1" applyFont="1" applyBorder="1" applyAlignment="1">
      <alignment horizontal="left" vertical="top" shrinkToFit="1"/>
    </xf>
    <xf numFmtId="38" fontId="0" fillId="0" borderId="31" xfId="1" applyFont="1" applyBorder="1" applyAlignment="1">
      <alignment horizontal="left" vertical="top" shrinkToFit="1"/>
    </xf>
    <xf numFmtId="38" fontId="0" fillId="0" borderId="0" xfId="1" applyFont="1" applyBorder="1" applyAlignment="1">
      <alignment horizontal="left" vertical="top" shrinkToFit="1"/>
    </xf>
    <xf numFmtId="38" fontId="0" fillId="0" borderId="32" xfId="1" applyFont="1" applyBorder="1" applyAlignment="1">
      <alignment horizontal="left" vertical="top" shrinkToFit="1"/>
    </xf>
    <xf numFmtId="38" fontId="0" fillId="0" borderId="33" xfId="1" applyFont="1" applyBorder="1" applyAlignment="1">
      <alignment horizontal="left" vertical="top" shrinkToFit="1"/>
    </xf>
    <xf numFmtId="38" fontId="0" fillId="0" borderId="1" xfId="1" applyFont="1" applyBorder="1" applyAlignment="1">
      <alignment horizontal="left" vertical="top" shrinkToFit="1"/>
    </xf>
    <xf numFmtId="38" fontId="0" fillId="0" borderId="27" xfId="1" applyFont="1" applyBorder="1" applyAlignment="1">
      <alignment horizontal="left" vertical="top" shrinkToFit="1"/>
    </xf>
    <xf numFmtId="38" fontId="12" fillId="0" borderId="0" xfId="1" applyFont="1" applyAlignment="1">
      <alignment horizontal="center" vertical="center" shrinkToFit="1"/>
    </xf>
    <xf numFmtId="38" fontId="9" fillId="0" borderId="0" xfId="1" applyFont="1" applyAlignment="1">
      <alignment horizontal="left"/>
    </xf>
    <xf numFmtId="38" fontId="11" fillId="0" borderId="1" xfId="1" applyFont="1" applyBorder="1" applyAlignment="1">
      <alignment horizontal="left" vertical="center"/>
    </xf>
    <xf numFmtId="38" fontId="9" fillId="0" borderId="1" xfId="1" applyFont="1" applyBorder="1" applyAlignment="1">
      <alignment horizontal="left"/>
    </xf>
    <xf numFmtId="38" fontId="4" fillId="0" borderId="1" xfId="1" applyFont="1" applyBorder="1" applyAlignment="1">
      <alignment horizontal="left" vertical="center"/>
    </xf>
    <xf numFmtId="38" fontId="0" fillId="0" borderId="28" xfId="1" applyFont="1" applyBorder="1" applyAlignment="1">
      <alignment horizontal="left" vertical="top" wrapText="1" shrinkToFit="1"/>
    </xf>
    <xf numFmtId="38" fontId="0" fillId="0" borderId="29" xfId="1" applyFont="1" applyBorder="1" applyAlignment="1">
      <alignment horizontal="left" vertical="top" wrapText="1" shrinkToFit="1"/>
    </xf>
    <xf numFmtId="38" fontId="0" fillId="0" borderId="30" xfId="1" applyFont="1" applyBorder="1" applyAlignment="1">
      <alignment horizontal="left" vertical="top" wrapText="1" shrinkToFit="1"/>
    </xf>
    <xf numFmtId="38" fontId="0" fillId="0" borderId="31" xfId="1" applyFont="1" applyBorder="1" applyAlignment="1">
      <alignment horizontal="left" vertical="top" wrapText="1" shrinkToFit="1"/>
    </xf>
    <xf numFmtId="38" fontId="0" fillId="0" borderId="0" xfId="1" applyFont="1" applyBorder="1" applyAlignment="1">
      <alignment horizontal="left" vertical="top" wrapText="1" shrinkToFit="1"/>
    </xf>
    <xf numFmtId="38" fontId="0" fillId="0" borderId="32" xfId="1" applyFont="1" applyBorder="1" applyAlignment="1">
      <alignment horizontal="left" vertical="top" wrapText="1" shrinkToFit="1"/>
    </xf>
    <xf numFmtId="38" fontId="0" fillId="0" borderId="33" xfId="1" applyFont="1" applyBorder="1" applyAlignment="1">
      <alignment horizontal="left" vertical="top" wrapText="1" shrinkToFit="1"/>
    </xf>
    <xf numFmtId="38" fontId="0" fillId="0" borderId="1" xfId="1" applyFont="1" applyBorder="1" applyAlignment="1">
      <alignment horizontal="left" vertical="top" wrapText="1" shrinkToFit="1"/>
    </xf>
    <xf numFmtId="38" fontId="0" fillId="0" borderId="27" xfId="1" applyFont="1" applyBorder="1" applyAlignment="1">
      <alignment horizontal="left" vertical="top" wrapText="1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5" fillId="2" borderId="12" xfId="1" applyFont="1" applyFill="1" applyBorder="1" applyAlignment="1">
      <alignment horizontal="center" vertical="center" wrapText="1"/>
    </xf>
    <xf numFmtId="38" fontId="7" fillId="2" borderId="13" xfId="1" applyFont="1" applyFill="1" applyBorder="1" applyAlignment="1">
      <alignment horizontal="center" vertical="center"/>
    </xf>
    <xf numFmtId="38" fontId="0" fillId="0" borderId="28" xfId="1" applyFont="1" applyBorder="1" applyAlignment="1">
      <alignment horizontal="center" vertical="center" shrinkToFit="1"/>
    </xf>
    <xf numFmtId="38" fontId="0" fillId="0" borderId="29" xfId="1" applyFont="1" applyBorder="1" applyAlignment="1">
      <alignment horizontal="center" vertical="center" shrinkToFit="1"/>
    </xf>
    <xf numFmtId="38" fontId="14" fillId="0" borderId="13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102473</xdr:colOff>
      <xdr:row>3</xdr:row>
      <xdr:rowOff>70710</xdr:rowOff>
    </xdr:from>
    <xdr:to>
      <xdr:col>25</xdr:col>
      <xdr:colOff>462691</xdr:colOff>
      <xdr:row>33</xdr:row>
      <xdr:rowOff>99009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152A9BA-8531-4E60-BEE0-2D895F089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299864" y="-640772"/>
          <a:ext cx="7111435" cy="10058400"/>
        </a:xfrm>
        <a:prstGeom prst="rect">
          <a:avLst/>
        </a:prstGeom>
      </xdr:spPr>
    </xdr:pic>
    <xdr:clientData/>
  </xdr:twoCellAnchor>
  <xdr:twoCellAnchor>
    <xdr:from>
      <xdr:col>1</xdr:col>
      <xdr:colOff>228599</xdr:colOff>
      <xdr:row>4</xdr:row>
      <xdr:rowOff>66675</xdr:rowOff>
    </xdr:from>
    <xdr:to>
      <xdr:col>2</xdr:col>
      <xdr:colOff>114299</xdr:colOff>
      <xdr:row>9</xdr:row>
      <xdr:rowOff>133350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190624" y="1076325"/>
          <a:ext cx="466725" cy="13049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4</xdr:row>
      <xdr:rowOff>66675</xdr:rowOff>
    </xdr:from>
    <xdr:to>
      <xdr:col>3</xdr:col>
      <xdr:colOff>104775</xdr:colOff>
      <xdr:row>9</xdr:row>
      <xdr:rowOff>133350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704975" y="1076325"/>
          <a:ext cx="628650" cy="13049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95249</xdr:colOff>
      <xdr:row>4</xdr:row>
      <xdr:rowOff>47625</xdr:rowOff>
    </xdr:from>
    <xdr:to>
      <xdr:col>4</xdr:col>
      <xdr:colOff>104774</xdr:colOff>
      <xdr:row>9</xdr:row>
      <xdr:rowOff>114300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2324099" y="1057275"/>
          <a:ext cx="695325" cy="13049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5</xdr:row>
      <xdr:rowOff>9525</xdr:rowOff>
    </xdr:from>
    <xdr:to>
      <xdr:col>6</xdr:col>
      <xdr:colOff>66675</xdr:colOff>
      <xdr:row>9</xdr:row>
      <xdr:rowOff>47624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3619500" y="1266825"/>
          <a:ext cx="933450" cy="1028699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4</xdr:row>
      <xdr:rowOff>238125</xdr:rowOff>
    </xdr:from>
    <xdr:to>
      <xdr:col>7</xdr:col>
      <xdr:colOff>104775</xdr:colOff>
      <xdr:row>9</xdr:row>
      <xdr:rowOff>28574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4543425" y="1247775"/>
          <a:ext cx="933450" cy="1028699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4</xdr:row>
      <xdr:rowOff>238125</xdr:rowOff>
    </xdr:from>
    <xdr:to>
      <xdr:col>8</xdr:col>
      <xdr:colOff>133350</xdr:colOff>
      <xdr:row>9</xdr:row>
      <xdr:rowOff>28574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/>
      </xdr:nvSpPr>
      <xdr:spPr>
        <a:xfrm>
          <a:off x="5457825" y="1247775"/>
          <a:ext cx="933450" cy="1028699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4</xdr:row>
      <xdr:rowOff>219075</xdr:rowOff>
    </xdr:from>
    <xdr:to>
      <xdr:col>9</xdr:col>
      <xdr:colOff>114300</xdr:colOff>
      <xdr:row>9</xdr:row>
      <xdr:rowOff>9524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/>
      </xdr:nvSpPr>
      <xdr:spPr>
        <a:xfrm>
          <a:off x="6391275" y="1228725"/>
          <a:ext cx="523875" cy="1028699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14</xdr:row>
      <xdr:rowOff>180975</xdr:rowOff>
    </xdr:from>
    <xdr:to>
      <xdr:col>6</xdr:col>
      <xdr:colOff>47625</xdr:colOff>
      <xdr:row>16</xdr:row>
      <xdr:rowOff>38099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3600450" y="3667125"/>
          <a:ext cx="933450" cy="352424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</xdr:colOff>
      <xdr:row>16</xdr:row>
      <xdr:rowOff>219075</xdr:rowOff>
    </xdr:from>
    <xdr:to>
      <xdr:col>8</xdr:col>
      <xdr:colOff>66675</xdr:colOff>
      <xdr:row>18</xdr:row>
      <xdr:rowOff>76200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/>
      </xdr:nvSpPr>
      <xdr:spPr>
        <a:xfrm>
          <a:off x="5391150" y="4200525"/>
          <a:ext cx="933450" cy="3524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8</xdr:col>
      <xdr:colOff>47625</xdr:colOff>
      <xdr:row>36</xdr:row>
      <xdr:rowOff>104775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/>
      </xdr:nvSpPr>
      <xdr:spPr>
        <a:xfrm>
          <a:off x="5372100" y="8477250"/>
          <a:ext cx="933450" cy="3524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33618</xdr:colOff>
      <xdr:row>12</xdr:row>
      <xdr:rowOff>56028</xdr:rowOff>
    </xdr:from>
    <xdr:to>
      <xdr:col>1</xdr:col>
      <xdr:colOff>157443</xdr:colOff>
      <xdr:row>16</xdr:row>
      <xdr:rowOff>47625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/>
      </xdr:nvSpPr>
      <xdr:spPr>
        <a:xfrm>
          <a:off x="33618" y="3036793"/>
          <a:ext cx="1087531" cy="977714"/>
        </a:xfrm>
        <a:prstGeom prst="borderCallout1">
          <a:avLst>
            <a:gd name="adj1" fmla="val 1103"/>
            <a:gd name="adj2" fmla="val 101316"/>
            <a:gd name="adj3" fmla="val -68434"/>
            <a:gd name="adj4" fmla="val 1191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申請書１ページの③の作付面積をそのまま記入</a:t>
          </a:r>
        </a:p>
      </xdr:txBody>
    </xdr:sp>
    <xdr:clientData/>
  </xdr:twoCellAnchor>
  <xdr:twoCellAnchor>
    <xdr:from>
      <xdr:col>3</xdr:col>
      <xdr:colOff>342900</xdr:colOff>
      <xdr:row>10</xdr:row>
      <xdr:rowOff>171450</xdr:rowOff>
    </xdr:from>
    <xdr:to>
      <xdr:col>5</xdr:col>
      <xdr:colOff>57150</xdr:colOff>
      <xdr:row>14</xdr:row>
      <xdr:rowOff>180975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/>
      </xdr:nvSpPr>
      <xdr:spPr>
        <a:xfrm>
          <a:off x="2571750" y="2667000"/>
          <a:ext cx="1085850" cy="1000125"/>
        </a:xfrm>
        <a:prstGeom prst="borderCallout1">
          <a:avLst>
            <a:gd name="adj1" fmla="val 2279"/>
            <a:gd name="adj2" fmla="val 1316"/>
            <a:gd name="adj3" fmla="val -33270"/>
            <a:gd name="adj4" fmla="val 552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申請書１ページの③の生産量をそのまま記入</a:t>
          </a:r>
        </a:p>
      </xdr:txBody>
    </xdr:sp>
    <xdr:clientData/>
  </xdr:twoCellAnchor>
  <xdr:twoCellAnchor>
    <xdr:from>
      <xdr:col>1</xdr:col>
      <xdr:colOff>49306</xdr:colOff>
      <xdr:row>16</xdr:row>
      <xdr:rowOff>190500</xdr:rowOff>
    </xdr:from>
    <xdr:to>
      <xdr:col>3</xdr:col>
      <xdr:colOff>647138</xdr:colOff>
      <xdr:row>20</xdr:row>
      <xdr:rowOff>165286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/>
      </xdr:nvSpPr>
      <xdr:spPr>
        <a:xfrm>
          <a:off x="1013012" y="4157382"/>
          <a:ext cx="1864097" cy="804022"/>
        </a:xfrm>
        <a:prstGeom prst="borderCallout1">
          <a:avLst>
            <a:gd name="adj1" fmla="val -2426"/>
            <a:gd name="adj2" fmla="val 47003"/>
            <a:gd name="adj3" fmla="val -224569"/>
            <a:gd name="adj4" fmla="val 522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１０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当たりの生産量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（例）ソラマメ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３５００</a:t>
          </a:r>
          <a:r>
            <a:rPr kumimoji="1" lang="en-US" altLang="ja-JP" sz="1100">
              <a:solidFill>
                <a:schemeClr val="tx1"/>
              </a:solidFill>
            </a:rPr>
            <a:t>÷</a:t>
          </a:r>
          <a:r>
            <a:rPr kumimoji="1" lang="ja-JP" altLang="en-US" sz="1100">
              <a:solidFill>
                <a:schemeClr val="tx1"/>
              </a:solidFill>
            </a:rPr>
            <a:t>２．６＝１３４６</a:t>
          </a:r>
          <a:r>
            <a:rPr kumimoji="1" lang="en-US" altLang="ja-JP" sz="1100">
              <a:solidFill>
                <a:schemeClr val="tx1"/>
              </a:solidFill>
            </a:rPr>
            <a:t>Kg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556372</xdr:colOff>
      <xdr:row>9</xdr:row>
      <xdr:rowOff>88527</xdr:rowOff>
    </xdr:from>
    <xdr:to>
      <xdr:col>7</xdr:col>
      <xdr:colOff>99732</xdr:colOff>
      <xdr:row>10</xdr:row>
      <xdr:rowOff>183777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/>
      </xdr:nvSpPr>
      <xdr:spPr>
        <a:xfrm>
          <a:off x="4153460" y="2329703"/>
          <a:ext cx="1313890" cy="341780"/>
        </a:xfrm>
        <a:prstGeom prst="borderCallout1">
          <a:avLst>
            <a:gd name="adj1" fmla="val 6659"/>
            <a:gd name="adj2" fmla="val 1316"/>
            <a:gd name="adj3" fmla="val -13930"/>
            <a:gd name="adj4" fmla="val -1136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生産量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単価</a:t>
          </a:r>
        </a:p>
      </xdr:txBody>
    </xdr:sp>
    <xdr:clientData/>
  </xdr:twoCellAnchor>
  <xdr:twoCellAnchor>
    <xdr:from>
      <xdr:col>5</xdr:col>
      <xdr:colOff>885264</xdr:colOff>
      <xdr:row>11</xdr:row>
      <xdr:rowOff>78440</xdr:rowOff>
    </xdr:from>
    <xdr:to>
      <xdr:col>7</xdr:col>
      <xdr:colOff>336175</xdr:colOff>
      <xdr:row>14</xdr:row>
      <xdr:rowOff>66674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/>
      </xdr:nvSpPr>
      <xdr:spPr>
        <a:xfrm>
          <a:off x="4482352" y="2812675"/>
          <a:ext cx="1221441" cy="727823"/>
        </a:xfrm>
        <a:prstGeom prst="borderCallout1">
          <a:avLst>
            <a:gd name="adj1" fmla="val 96397"/>
            <a:gd name="adj2" fmla="val 98684"/>
            <a:gd name="adj3" fmla="val 123088"/>
            <a:gd name="adj4" fmla="val 4675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決算書の経費合計を記入（雇人費を抜く）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7</xdr:col>
      <xdr:colOff>47625</xdr:colOff>
      <xdr:row>16</xdr:row>
      <xdr:rowOff>104774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/>
      </xdr:nvSpPr>
      <xdr:spPr>
        <a:xfrm>
          <a:off x="4486275" y="3733800"/>
          <a:ext cx="933450" cy="352424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14509351</a:t>
          </a:r>
          <a:endParaRPr kumimoji="1" lang="ja-JP" altLang="en-US" sz="1100"/>
        </a:p>
      </xdr:txBody>
    </xdr:sp>
    <xdr:clientData/>
  </xdr:twoCellAnchor>
  <xdr:twoCellAnchor>
    <xdr:from>
      <xdr:col>7</xdr:col>
      <xdr:colOff>209550</xdr:colOff>
      <xdr:row>9</xdr:row>
      <xdr:rowOff>190499</xdr:rowOff>
    </xdr:from>
    <xdr:to>
      <xdr:col>9</xdr:col>
      <xdr:colOff>209550</xdr:colOff>
      <xdr:row>11</xdr:row>
      <xdr:rowOff>28574</xdr:rowOff>
    </xdr:to>
    <xdr:sp macro="" textlink="">
      <xdr:nvSpPr>
        <xdr:cNvPr id="22" name="線吹き出し 1 (枠付き) 21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/>
      </xdr:nvSpPr>
      <xdr:spPr>
        <a:xfrm>
          <a:off x="5581650" y="2438399"/>
          <a:ext cx="1428750" cy="333375"/>
        </a:xfrm>
        <a:prstGeom prst="borderCallout1">
          <a:avLst>
            <a:gd name="adj1" fmla="val 6659"/>
            <a:gd name="adj2" fmla="val 1316"/>
            <a:gd name="adj3" fmla="val -66389"/>
            <a:gd name="adj4" fmla="val 11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粗生産額－経営費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165100</xdr:colOff>
      <xdr:row>7</xdr:row>
      <xdr:rowOff>130174</xdr:rowOff>
    </xdr:from>
    <xdr:to>
      <xdr:col>12</xdr:col>
      <xdr:colOff>641350</xdr:colOff>
      <xdr:row>9</xdr:row>
      <xdr:rowOff>158749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/>
      </xdr:nvSpPr>
      <xdr:spPr>
        <a:xfrm>
          <a:off x="6975475" y="1908174"/>
          <a:ext cx="2047875" cy="536575"/>
        </a:xfrm>
        <a:prstGeom prst="borderCallout1">
          <a:avLst>
            <a:gd name="adj1" fmla="val 6659"/>
            <a:gd name="adj2" fmla="val 1316"/>
            <a:gd name="adj3" fmla="val -30639"/>
            <a:gd name="adj4" fmla="val -2076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農業所得</a:t>
          </a:r>
          <a:r>
            <a:rPr kumimoji="1" lang="en-US" altLang="ja-JP" sz="1100">
              <a:solidFill>
                <a:schemeClr val="tx1"/>
              </a:solidFill>
            </a:rPr>
            <a:t>÷</a:t>
          </a:r>
          <a:r>
            <a:rPr kumimoji="1" lang="ja-JP" altLang="en-US" sz="1100">
              <a:solidFill>
                <a:schemeClr val="tx1"/>
              </a:solidFill>
            </a:rPr>
            <a:t>粗生産額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１００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200025</xdr:colOff>
      <xdr:row>16</xdr:row>
      <xdr:rowOff>114300</xdr:rowOff>
    </xdr:from>
    <xdr:to>
      <xdr:col>5</xdr:col>
      <xdr:colOff>800100</xdr:colOff>
      <xdr:row>21</xdr:row>
      <xdr:rowOff>76200</xdr:rowOff>
    </xdr:to>
    <xdr:sp macro="" textlink="">
      <xdr:nvSpPr>
        <xdr:cNvPr id="24" name="線吹き出し 1 (枠付き) 23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/>
      </xdr:nvSpPr>
      <xdr:spPr>
        <a:xfrm>
          <a:off x="3114675" y="4095750"/>
          <a:ext cx="1285875" cy="990600"/>
        </a:xfrm>
        <a:prstGeom prst="borderCallout1">
          <a:avLst>
            <a:gd name="adj1" fmla="val 6659"/>
            <a:gd name="adj2" fmla="val 1316"/>
            <a:gd name="adj3" fmla="val -34167"/>
            <a:gd name="adj4" fmla="val 4106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決算書（収支内訳書）の⑦の小計額と一致すること</a:t>
          </a:r>
        </a:p>
      </xdr:txBody>
    </xdr:sp>
    <xdr:clientData/>
  </xdr:twoCellAnchor>
  <xdr:twoCellAnchor>
    <xdr:from>
      <xdr:col>6</xdr:col>
      <xdr:colOff>392206</xdr:colOff>
      <xdr:row>18</xdr:row>
      <xdr:rowOff>156883</xdr:rowOff>
    </xdr:from>
    <xdr:to>
      <xdr:col>9</xdr:col>
      <xdr:colOff>216273</xdr:colOff>
      <xdr:row>22</xdr:row>
      <xdr:rowOff>80683</xdr:rowOff>
    </xdr:to>
    <xdr:sp macro="" textlink="">
      <xdr:nvSpPr>
        <xdr:cNvPr id="25" name="線吹き出し 1 (枠付き) 24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/>
      </xdr:nvSpPr>
      <xdr:spPr>
        <a:xfrm>
          <a:off x="4874559" y="4616824"/>
          <a:ext cx="2132479" cy="697006"/>
        </a:xfrm>
        <a:prstGeom prst="borderCallout1">
          <a:avLst>
            <a:gd name="adj1" fmla="val 229"/>
            <a:gd name="adj2" fmla="val 51237"/>
            <a:gd name="adj3" fmla="val -25501"/>
            <a:gd name="adj4" fmla="val 4839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決算書（収支内訳書）の⑮専従者控除前の所得金額と一致すること</a:t>
          </a:r>
        </a:p>
      </xdr:txBody>
    </xdr:sp>
    <xdr:clientData/>
  </xdr:twoCellAnchor>
  <xdr:twoCellAnchor>
    <xdr:from>
      <xdr:col>7</xdr:col>
      <xdr:colOff>57150</xdr:colOff>
      <xdr:row>37</xdr:row>
      <xdr:rowOff>47625</xdr:rowOff>
    </xdr:from>
    <xdr:to>
      <xdr:col>10</xdr:col>
      <xdr:colOff>276225</xdr:colOff>
      <xdr:row>40</xdr:row>
      <xdr:rowOff>142875</xdr:rowOff>
    </xdr:to>
    <xdr:sp macro="" textlink="">
      <xdr:nvSpPr>
        <xdr:cNvPr id="26" name="線吹き出し 1 (枠付き) 25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SpPr/>
      </xdr:nvSpPr>
      <xdr:spPr>
        <a:xfrm>
          <a:off x="5429250" y="8943975"/>
          <a:ext cx="2095500" cy="619125"/>
        </a:xfrm>
        <a:prstGeom prst="borderCallout1">
          <a:avLst>
            <a:gd name="adj1" fmla="val 6659"/>
            <a:gd name="adj2" fmla="val 1316"/>
            <a:gd name="adj3" fmla="val -18696"/>
            <a:gd name="adj4" fmla="val 575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基本構想の目標金額である　　３，６５０，０００円を超えること</a:t>
          </a:r>
        </a:p>
      </xdr:txBody>
    </xdr:sp>
    <xdr:clientData/>
  </xdr:twoCellAnchor>
  <xdr:twoCellAnchor>
    <xdr:from>
      <xdr:col>5</xdr:col>
      <xdr:colOff>796271</xdr:colOff>
      <xdr:row>15</xdr:row>
      <xdr:rowOff>233345</xdr:rowOff>
    </xdr:from>
    <xdr:to>
      <xdr:col>14</xdr:col>
      <xdr:colOff>437029</xdr:colOff>
      <xdr:row>19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B714D44E-A567-430A-8C9B-7BCDBEF2697A}"/>
            </a:ext>
          </a:extLst>
        </xdr:cNvPr>
        <xdr:cNvCxnSpPr>
          <a:stCxn id="11" idx="5"/>
        </xdr:cNvCxnSpPr>
      </xdr:nvCxnSpPr>
      <xdr:spPr>
        <a:xfrm>
          <a:off x="4393359" y="3953698"/>
          <a:ext cx="5781582" cy="6743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15</xdr:row>
      <xdr:rowOff>175652</xdr:rowOff>
    </xdr:from>
    <xdr:to>
      <xdr:col>18</xdr:col>
      <xdr:colOff>280147</xdr:colOff>
      <xdr:row>28</xdr:row>
      <xdr:rowOff>22411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89648704-065C-4031-A9EF-D81D7AE3AA3D}"/>
            </a:ext>
          </a:extLst>
        </xdr:cNvPr>
        <xdr:cNvCxnSpPr>
          <a:stCxn id="20" idx="6"/>
        </xdr:cNvCxnSpPr>
      </xdr:nvCxnSpPr>
      <xdr:spPr>
        <a:xfrm>
          <a:off x="5415243" y="3896005"/>
          <a:ext cx="7337051" cy="283873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14</xdr:row>
      <xdr:rowOff>56029</xdr:rowOff>
    </xdr:from>
    <xdr:to>
      <xdr:col>21</xdr:col>
      <xdr:colOff>638735</xdr:colOff>
      <xdr:row>17</xdr:row>
      <xdr:rowOff>147637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E76B42E4-4129-458B-B139-7B8F4E0140DF}"/>
            </a:ext>
          </a:extLst>
        </xdr:cNvPr>
        <xdr:cNvCxnSpPr>
          <a:stCxn id="13" idx="6"/>
        </xdr:cNvCxnSpPr>
      </xdr:nvCxnSpPr>
      <xdr:spPr>
        <a:xfrm flipV="1">
          <a:off x="6319557" y="3529853"/>
          <a:ext cx="8842002" cy="831196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</xdr:colOff>
      <xdr:row>14</xdr:row>
      <xdr:rowOff>224118</xdr:rowOff>
    </xdr:from>
    <xdr:to>
      <xdr:col>10</xdr:col>
      <xdr:colOff>448234</xdr:colOff>
      <xdr:row>16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241676" y="3608294"/>
          <a:ext cx="1557617" cy="336177"/>
        </a:xfrm>
        <a:prstGeom prst="wedgeRectCallout">
          <a:avLst>
            <a:gd name="adj1" fmla="val -60670"/>
            <a:gd name="adj2" fmla="val -5204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決算書に合わせる</a:t>
          </a:r>
        </a:p>
      </xdr:txBody>
    </xdr:sp>
    <xdr:clientData/>
  </xdr:twoCellAnchor>
  <xdr:twoCellAnchor>
    <xdr:from>
      <xdr:col>6</xdr:col>
      <xdr:colOff>123266</xdr:colOff>
      <xdr:row>17</xdr:row>
      <xdr:rowOff>235323</xdr:rowOff>
    </xdr:from>
    <xdr:to>
      <xdr:col>8</xdr:col>
      <xdr:colOff>0</xdr:colOff>
      <xdr:row>18</xdr:row>
      <xdr:rowOff>280147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4572001" y="4359088"/>
          <a:ext cx="1647264" cy="291353"/>
        </a:xfrm>
        <a:prstGeom prst="wedgeRectCallout">
          <a:avLst>
            <a:gd name="adj1" fmla="val -60670"/>
            <a:gd name="adj2" fmla="val -5204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決算書に合わせる</a:t>
          </a:r>
        </a:p>
      </xdr:txBody>
    </xdr:sp>
    <xdr:clientData/>
  </xdr:twoCellAnchor>
  <xdr:twoCellAnchor>
    <xdr:from>
      <xdr:col>7</xdr:col>
      <xdr:colOff>504264</xdr:colOff>
      <xdr:row>15</xdr:row>
      <xdr:rowOff>291353</xdr:rowOff>
    </xdr:from>
    <xdr:to>
      <xdr:col>10</xdr:col>
      <xdr:colOff>56028</xdr:colOff>
      <xdr:row>17</xdr:row>
      <xdr:rowOff>134471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727B867C-929B-404D-8BCF-AACF78AF0A8A}"/>
            </a:ext>
          </a:extLst>
        </xdr:cNvPr>
        <xdr:cNvSpPr/>
      </xdr:nvSpPr>
      <xdr:spPr>
        <a:xfrm>
          <a:off x="5849470" y="3922059"/>
          <a:ext cx="1557617" cy="336177"/>
        </a:xfrm>
        <a:prstGeom prst="wedgeRectCallout">
          <a:avLst>
            <a:gd name="adj1" fmla="val -60670"/>
            <a:gd name="adj2" fmla="val -5204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決算書に合わせる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5"/>
  <sheetViews>
    <sheetView tabSelected="1" workbookViewId="0">
      <selection sqref="A1:K1"/>
    </sheetView>
  </sheetViews>
  <sheetFormatPr defaultRowHeight="13.5"/>
  <cols>
    <col min="1" max="1" width="12.625" style="5" customWidth="1"/>
    <col min="2" max="2" width="7.625" style="2" customWidth="1"/>
    <col min="3" max="5" width="9" style="2"/>
    <col min="6" max="8" width="11.625" style="2" customWidth="1"/>
    <col min="9" max="9" width="7.125" style="2" customWidth="1"/>
    <col min="10" max="11" width="5.875" style="2" bestFit="1" customWidth="1"/>
    <col min="12" max="16384" width="9" style="2"/>
  </cols>
  <sheetData>
    <row r="1" spans="1:11" ht="20.2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0.2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32" customFormat="1" ht="20.100000000000001" customHeight="1" thickBot="1">
      <c r="A3" s="86" t="s">
        <v>0</v>
      </c>
      <c r="B3" s="86"/>
      <c r="C3" s="31" t="s">
        <v>26</v>
      </c>
      <c r="D3" s="31"/>
      <c r="E3" s="31"/>
      <c r="F3" s="31"/>
      <c r="G3" s="31"/>
      <c r="H3" s="31"/>
      <c r="I3" s="31"/>
      <c r="J3" s="87"/>
      <c r="K3" s="87"/>
    </row>
    <row r="4" spans="1:11" s="30" customFormat="1" ht="20.100000000000001" customHeight="1">
      <c r="A4" s="33" t="s">
        <v>1</v>
      </c>
      <c r="B4" s="34" t="s">
        <v>2</v>
      </c>
      <c r="C4" s="35" t="s">
        <v>3</v>
      </c>
      <c r="D4" s="35" t="s">
        <v>4</v>
      </c>
      <c r="E4" s="35" t="s">
        <v>29</v>
      </c>
      <c r="F4" s="35" t="s">
        <v>6</v>
      </c>
      <c r="G4" s="35" t="s">
        <v>7</v>
      </c>
      <c r="H4" s="35" t="s">
        <v>8</v>
      </c>
      <c r="I4" s="35" t="s">
        <v>9</v>
      </c>
      <c r="J4" s="74" t="s">
        <v>10</v>
      </c>
      <c r="K4" s="75"/>
    </row>
    <row r="5" spans="1:11" s="30" customFormat="1" ht="20.100000000000001" customHeight="1" thickBot="1">
      <c r="A5" s="36" t="s">
        <v>11</v>
      </c>
      <c r="B5" s="37" t="s">
        <v>21</v>
      </c>
      <c r="C5" s="38" t="s">
        <v>12</v>
      </c>
      <c r="D5" s="38" t="s">
        <v>13</v>
      </c>
      <c r="E5" s="38" t="s">
        <v>14</v>
      </c>
      <c r="F5" s="38" t="s">
        <v>14</v>
      </c>
      <c r="G5" s="38" t="s">
        <v>14</v>
      </c>
      <c r="H5" s="38" t="s">
        <v>14</v>
      </c>
      <c r="I5" s="38" t="s">
        <v>15</v>
      </c>
      <c r="J5" s="38" t="s">
        <v>16</v>
      </c>
      <c r="K5" s="45" t="s">
        <v>17</v>
      </c>
    </row>
    <row r="6" spans="1:11" ht="20.100000000000001" customHeight="1">
      <c r="A6" s="7"/>
      <c r="B6" s="3"/>
      <c r="C6" s="3"/>
      <c r="D6" s="3"/>
      <c r="E6" s="3"/>
      <c r="F6" s="3"/>
      <c r="G6" s="3"/>
      <c r="H6" s="3"/>
      <c r="I6" s="14"/>
      <c r="J6" s="3"/>
      <c r="K6" s="8"/>
    </row>
    <row r="7" spans="1:11" ht="20.100000000000001" customHeight="1">
      <c r="A7" s="10"/>
      <c r="B7" s="4"/>
      <c r="C7" s="4"/>
      <c r="D7" s="4"/>
      <c r="E7" s="4"/>
      <c r="F7" s="4"/>
      <c r="G7" s="4"/>
      <c r="H7" s="4"/>
      <c r="I7" s="15"/>
      <c r="J7" s="4"/>
      <c r="K7" s="11"/>
    </row>
    <row r="8" spans="1:11" ht="20.100000000000001" customHeight="1">
      <c r="A8" s="10"/>
      <c r="B8" s="4"/>
      <c r="C8" s="4"/>
      <c r="D8" s="4"/>
      <c r="E8" s="4"/>
      <c r="F8" s="4"/>
      <c r="G8" s="4"/>
      <c r="H8" s="4"/>
      <c r="I8" s="4"/>
      <c r="J8" s="4"/>
      <c r="K8" s="11"/>
    </row>
    <row r="9" spans="1:11" ht="20.100000000000001" customHeight="1">
      <c r="A9" s="10"/>
      <c r="B9" s="4"/>
      <c r="C9" s="4"/>
      <c r="D9" s="4"/>
      <c r="E9" s="4"/>
      <c r="F9" s="4"/>
      <c r="G9" s="4"/>
      <c r="H9" s="4"/>
      <c r="I9" s="4"/>
      <c r="J9" s="4"/>
      <c r="K9" s="11"/>
    </row>
    <row r="10" spans="1:11" ht="20.100000000000001" customHeight="1">
      <c r="A10" s="10"/>
      <c r="B10" s="4"/>
      <c r="C10" s="4"/>
      <c r="D10" s="4"/>
      <c r="E10" s="4"/>
      <c r="F10" s="4"/>
      <c r="G10" s="4"/>
      <c r="H10" s="4"/>
      <c r="I10" s="4"/>
      <c r="J10" s="4"/>
      <c r="K10" s="11"/>
    </row>
    <row r="11" spans="1:11" ht="20.100000000000001" customHeight="1">
      <c r="A11" s="10"/>
      <c r="B11" s="4"/>
      <c r="C11" s="4"/>
      <c r="D11" s="4"/>
      <c r="E11" s="4"/>
      <c r="F11" s="4"/>
      <c r="G11" s="4"/>
      <c r="H11" s="4"/>
      <c r="I11" s="4"/>
      <c r="J11" s="4"/>
      <c r="K11" s="11"/>
    </row>
    <row r="12" spans="1:11" ht="20.100000000000001" customHeight="1">
      <c r="A12" s="10"/>
      <c r="B12" s="4"/>
      <c r="C12" s="4"/>
      <c r="D12" s="4"/>
      <c r="E12" s="4"/>
      <c r="F12" s="4"/>
      <c r="G12" s="4"/>
      <c r="H12" s="4"/>
      <c r="I12" s="4"/>
      <c r="J12" s="4"/>
      <c r="K12" s="11"/>
    </row>
    <row r="13" spans="1:11" ht="20.100000000000001" customHeight="1">
      <c r="A13" s="10"/>
      <c r="B13" s="4"/>
      <c r="C13" s="4"/>
      <c r="D13" s="4"/>
      <c r="E13" s="4"/>
      <c r="F13" s="4"/>
      <c r="G13" s="4"/>
      <c r="H13" s="4"/>
      <c r="I13" s="4"/>
      <c r="J13" s="4"/>
      <c r="K13" s="11"/>
    </row>
    <row r="14" spans="1:11" ht="20.100000000000001" customHeight="1">
      <c r="A14" s="10"/>
      <c r="B14" s="4"/>
      <c r="C14" s="4"/>
      <c r="D14" s="4"/>
      <c r="E14" s="4"/>
      <c r="F14" s="4"/>
      <c r="G14" s="4"/>
      <c r="H14" s="4"/>
      <c r="I14" s="4"/>
      <c r="J14" s="4"/>
      <c r="K14" s="11"/>
    </row>
    <row r="15" spans="1:11" ht="20.100000000000001" customHeight="1" thickBot="1">
      <c r="A15" s="12"/>
      <c r="B15" s="6"/>
      <c r="C15" s="6"/>
      <c r="D15" s="6"/>
      <c r="E15" s="6"/>
      <c r="F15" s="6"/>
      <c r="G15" s="6"/>
      <c r="H15" s="6"/>
      <c r="I15" s="6"/>
      <c r="J15" s="6"/>
      <c r="K15" s="13"/>
    </row>
    <row r="16" spans="1:11" ht="20.100000000000001" customHeight="1" thickBot="1">
      <c r="A16" s="42" t="s">
        <v>18</v>
      </c>
      <c r="B16" s="43"/>
      <c r="C16" s="43"/>
      <c r="D16" s="43"/>
      <c r="E16" s="43"/>
      <c r="F16" s="43"/>
      <c r="G16" s="43"/>
      <c r="H16" s="43"/>
      <c r="I16" s="43"/>
      <c r="J16" s="43"/>
      <c r="K16" s="44"/>
    </row>
    <row r="17" spans="1:11" ht="20.100000000000001" customHeight="1">
      <c r="G17" s="7" t="s">
        <v>19</v>
      </c>
      <c r="H17" s="8"/>
    </row>
    <row r="18" spans="1:11" ht="20.100000000000001" customHeight="1" thickBot="1">
      <c r="G18" s="9" t="s">
        <v>20</v>
      </c>
      <c r="H18" s="70"/>
    </row>
    <row r="21" spans="1:11" ht="15" thickBot="1">
      <c r="A21" s="88" t="s">
        <v>50</v>
      </c>
      <c r="B21" s="88"/>
      <c r="C21" s="88"/>
      <c r="D21" s="1"/>
      <c r="E21" s="1"/>
      <c r="F21" s="1"/>
      <c r="G21" s="1"/>
      <c r="H21" s="1"/>
      <c r="I21" s="1"/>
      <c r="J21" s="89"/>
      <c r="K21" s="89"/>
    </row>
    <row r="22" spans="1:11" s="30" customFormat="1" ht="20.100000000000001" customHeight="1">
      <c r="A22" s="33" t="s">
        <v>1</v>
      </c>
      <c r="B22" s="34" t="s">
        <v>2</v>
      </c>
      <c r="C22" s="35" t="s">
        <v>3</v>
      </c>
      <c r="D22" s="35" t="s">
        <v>4</v>
      </c>
      <c r="E22" s="35" t="s">
        <v>5</v>
      </c>
      <c r="F22" s="35" t="s">
        <v>6</v>
      </c>
      <c r="G22" s="35" t="s">
        <v>7</v>
      </c>
      <c r="H22" s="35" t="s">
        <v>8</v>
      </c>
      <c r="I22" s="35" t="s">
        <v>9</v>
      </c>
      <c r="J22" s="74" t="s">
        <v>10</v>
      </c>
      <c r="K22" s="75"/>
    </row>
    <row r="23" spans="1:11" s="30" customFormat="1" ht="20.100000000000001" customHeight="1" thickBot="1">
      <c r="A23" s="36" t="s">
        <v>11</v>
      </c>
      <c r="B23" s="37" t="s">
        <v>21</v>
      </c>
      <c r="C23" s="38" t="s">
        <v>12</v>
      </c>
      <c r="D23" s="38" t="s">
        <v>13</v>
      </c>
      <c r="E23" s="38" t="s">
        <v>14</v>
      </c>
      <c r="F23" s="38" t="s">
        <v>14</v>
      </c>
      <c r="G23" s="38" t="s">
        <v>14</v>
      </c>
      <c r="H23" s="38" t="s">
        <v>14</v>
      </c>
      <c r="I23" s="38" t="s">
        <v>15</v>
      </c>
      <c r="J23" s="38" t="s">
        <v>16</v>
      </c>
      <c r="K23" s="45" t="s">
        <v>17</v>
      </c>
    </row>
    <row r="24" spans="1:11" ht="20.100000000000001" customHeight="1">
      <c r="A24" s="7"/>
      <c r="B24" s="3"/>
      <c r="C24" s="3"/>
      <c r="D24" s="3"/>
      <c r="E24" s="3"/>
      <c r="F24" s="3"/>
      <c r="G24" s="3"/>
      <c r="H24" s="3"/>
      <c r="I24" s="14"/>
      <c r="J24" s="3"/>
      <c r="K24" s="8"/>
    </row>
    <row r="25" spans="1:11" ht="20.100000000000001" customHeight="1">
      <c r="A25" s="10"/>
      <c r="B25" s="4"/>
      <c r="C25" s="4"/>
      <c r="D25" s="4"/>
      <c r="E25" s="4"/>
      <c r="F25" s="4"/>
      <c r="G25" s="4"/>
      <c r="H25" s="4"/>
      <c r="I25" s="15"/>
      <c r="J25" s="4"/>
      <c r="K25" s="11"/>
    </row>
    <row r="26" spans="1:11" ht="20.100000000000001" customHeight="1">
      <c r="A26" s="10"/>
      <c r="B26" s="4"/>
      <c r="C26" s="4"/>
      <c r="D26" s="4"/>
      <c r="E26" s="4"/>
      <c r="F26" s="4"/>
      <c r="G26" s="4"/>
      <c r="H26" s="4"/>
      <c r="I26" s="15"/>
      <c r="J26" s="4"/>
      <c r="K26" s="11"/>
    </row>
    <row r="27" spans="1:11" ht="20.100000000000001" customHeight="1">
      <c r="A27" s="10"/>
      <c r="B27" s="4"/>
      <c r="C27" s="4"/>
      <c r="D27" s="4"/>
      <c r="E27" s="4"/>
      <c r="F27" s="4"/>
      <c r="G27" s="4"/>
      <c r="H27" s="4"/>
      <c r="I27" s="15"/>
      <c r="J27" s="4"/>
      <c r="K27" s="11"/>
    </row>
    <row r="28" spans="1:11" ht="20.100000000000001" customHeight="1">
      <c r="A28" s="10"/>
      <c r="B28" s="4"/>
      <c r="C28" s="4"/>
      <c r="D28" s="4"/>
      <c r="E28" s="4"/>
      <c r="F28" s="4"/>
      <c r="G28" s="4"/>
      <c r="H28" s="4"/>
      <c r="I28" s="15"/>
      <c r="J28" s="4"/>
      <c r="K28" s="11"/>
    </row>
    <row r="29" spans="1:11" ht="20.100000000000001" customHeight="1">
      <c r="A29" s="10"/>
      <c r="B29" s="4"/>
      <c r="C29" s="4"/>
      <c r="D29" s="4"/>
      <c r="E29" s="4"/>
      <c r="F29" s="4"/>
      <c r="G29" s="4"/>
      <c r="H29" s="4"/>
      <c r="I29" s="4"/>
      <c r="J29" s="4"/>
      <c r="K29" s="11"/>
    </row>
    <row r="30" spans="1:11" ht="20.100000000000001" customHeight="1">
      <c r="A30" s="10"/>
      <c r="B30" s="4"/>
      <c r="C30" s="4"/>
      <c r="D30" s="4"/>
      <c r="E30" s="4"/>
      <c r="F30" s="4"/>
      <c r="G30" s="4"/>
      <c r="H30" s="4"/>
      <c r="I30" s="4"/>
      <c r="J30" s="4"/>
      <c r="K30" s="11"/>
    </row>
    <row r="31" spans="1:11" ht="20.100000000000001" customHeight="1">
      <c r="A31" s="10"/>
      <c r="B31" s="4"/>
      <c r="C31" s="4"/>
      <c r="D31" s="4"/>
      <c r="E31" s="4"/>
      <c r="F31" s="4"/>
      <c r="G31" s="4"/>
      <c r="H31" s="4"/>
      <c r="I31" s="4"/>
      <c r="J31" s="4"/>
      <c r="K31" s="11"/>
    </row>
    <row r="32" spans="1:11" ht="20.100000000000001" customHeight="1">
      <c r="A32" s="10"/>
      <c r="B32" s="4"/>
      <c r="C32" s="4"/>
      <c r="D32" s="4"/>
      <c r="E32" s="4"/>
      <c r="F32" s="4"/>
      <c r="G32" s="4"/>
      <c r="H32" s="4"/>
      <c r="I32" s="4"/>
      <c r="J32" s="4"/>
      <c r="K32" s="11"/>
    </row>
    <row r="33" spans="1:11" ht="20.100000000000001" customHeight="1" thickBot="1">
      <c r="A33" s="12"/>
      <c r="B33" s="6"/>
      <c r="C33" s="6"/>
      <c r="D33" s="6"/>
      <c r="E33" s="6"/>
      <c r="F33" s="6"/>
      <c r="G33" s="6"/>
      <c r="H33" s="6"/>
      <c r="I33" s="6"/>
      <c r="J33" s="6"/>
      <c r="K33" s="13"/>
    </row>
    <row r="34" spans="1:11" ht="20.100000000000001" customHeight="1" thickBot="1">
      <c r="A34" s="42" t="s">
        <v>18</v>
      </c>
      <c r="B34" s="43"/>
      <c r="C34" s="43"/>
      <c r="D34" s="43"/>
      <c r="E34" s="43"/>
      <c r="F34" s="43"/>
      <c r="G34" s="43"/>
      <c r="H34" s="43"/>
      <c r="I34" s="43"/>
      <c r="J34" s="43"/>
      <c r="K34" s="44"/>
    </row>
    <row r="35" spans="1:11" ht="20.100000000000001" customHeight="1">
      <c r="G35" s="7" t="s">
        <v>19</v>
      </c>
      <c r="H35" s="8"/>
    </row>
    <row r="36" spans="1:11" ht="20.100000000000001" customHeight="1" thickBot="1">
      <c r="G36" s="9" t="s">
        <v>20</v>
      </c>
      <c r="H36" s="70"/>
    </row>
    <row r="38" spans="1:11" ht="14.25" thickBot="1">
      <c r="A38" s="46" t="s">
        <v>30</v>
      </c>
    </row>
    <row r="39" spans="1:11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8"/>
    </row>
    <row r="40" spans="1:11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1"/>
    </row>
    <row r="41" spans="1:11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1"/>
    </row>
    <row r="42" spans="1:11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1"/>
    </row>
    <row r="43" spans="1:11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1"/>
    </row>
    <row r="45" spans="1:11" ht="14.25" thickBo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J22:K22"/>
    <mergeCell ref="A39:K45"/>
    <mergeCell ref="A1:K1"/>
    <mergeCell ref="A3:B3"/>
    <mergeCell ref="J3:K3"/>
    <mergeCell ref="J4:K4"/>
    <mergeCell ref="A21:C21"/>
    <mergeCell ref="J21:K21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45"/>
  <sheetViews>
    <sheetView view="pageBreakPreview" zoomScale="85" zoomScaleNormal="100" zoomScaleSheetLayoutView="85" workbookViewId="0">
      <selection sqref="A1:K1"/>
    </sheetView>
  </sheetViews>
  <sheetFormatPr defaultRowHeight="13.5"/>
  <cols>
    <col min="1" max="1" width="12.625" style="5" customWidth="1"/>
    <col min="2" max="2" width="7.625" style="2" customWidth="1"/>
    <col min="3" max="5" width="9" style="2"/>
    <col min="6" max="8" width="11.625" style="2" customWidth="1"/>
    <col min="9" max="9" width="7.125" style="2" customWidth="1"/>
    <col min="10" max="11" width="5.875" style="2" bestFit="1" customWidth="1"/>
    <col min="12" max="16384" width="9" style="2"/>
  </cols>
  <sheetData>
    <row r="1" spans="1:11" ht="20.2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0.2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32" customFormat="1" ht="20.100000000000001" customHeight="1" thickBot="1">
      <c r="A3" s="86" t="s">
        <v>0</v>
      </c>
      <c r="B3" s="86"/>
      <c r="C3" s="31" t="s">
        <v>26</v>
      </c>
      <c r="D3" s="31" t="s">
        <v>45</v>
      </c>
      <c r="E3" s="31"/>
      <c r="F3" s="31"/>
      <c r="G3" s="31"/>
      <c r="H3" s="31"/>
      <c r="I3" s="31"/>
      <c r="J3" s="87"/>
      <c r="K3" s="87"/>
    </row>
    <row r="4" spans="1:11" s="30" customFormat="1" ht="20.100000000000001" customHeight="1">
      <c r="A4" s="33" t="s">
        <v>1</v>
      </c>
      <c r="B4" s="34" t="s">
        <v>2</v>
      </c>
      <c r="C4" s="35" t="s">
        <v>3</v>
      </c>
      <c r="D4" s="35" t="s">
        <v>4</v>
      </c>
      <c r="E4" s="35" t="s">
        <v>29</v>
      </c>
      <c r="F4" s="35" t="s">
        <v>6</v>
      </c>
      <c r="G4" s="35" t="s">
        <v>7</v>
      </c>
      <c r="H4" s="35" t="s">
        <v>8</v>
      </c>
      <c r="I4" s="35" t="s">
        <v>9</v>
      </c>
      <c r="J4" s="74" t="s">
        <v>10</v>
      </c>
      <c r="K4" s="75"/>
    </row>
    <row r="5" spans="1:11" s="30" customFormat="1" ht="20.100000000000001" customHeight="1" thickBot="1">
      <c r="A5" s="36" t="s">
        <v>11</v>
      </c>
      <c r="B5" s="37" t="s">
        <v>21</v>
      </c>
      <c r="C5" s="38" t="s">
        <v>12</v>
      </c>
      <c r="D5" s="38" t="s">
        <v>13</v>
      </c>
      <c r="E5" s="38" t="s">
        <v>14</v>
      </c>
      <c r="F5" s="38" t="s">
        <v>14</v>
      </c>
      <c r="G5" s="38" t="s">
        <v>14</v>
      </c>
      <c r="H5" s="38" t="s">
        <v>14</v>
      </c>
      <c r="I5" s="38" t="s">
        <v>15</v>
      </c>
      <c r="J5" s="38" t="s">
        <v>16</v>
      </c>
      <c r="K5" s="45" t="s">
        <v>17</v>
      </c>
    </row>
    <row r="6" spans="1:11" ht="20.100000000000001" customHeight="1">
      <c r="A6" s="7" t="s">
        <v>37</v>
      </c>
      <c r="B6" s="3">
        <v>26</v>
      </c>
      <c r="C6" s="3">
        <f>D6/B6*10</f>
        <v>1346.1538461538462</v>
      </c>
      <c r="D6" s="3">
        <v>3500</v>
      </c>
      <c r="E6" s="3">
        <v>430</v>
      </c>
      <c r="F6" s="3">
        <f>D6*E6</f>
        <v>1505000</v>
      </c>
      <c r="G6" s="3">
        <v>1132385</v>
      </c>
      <c r="H6" s="3">
        <f>F6-G6</f>
        <v>372615</v>
      </c>
      <c r="I6" s="14">
        <f>H6/F6*100</f>
        <v>24.758471760797342</v>
      </c>
      <c r="J6" s="3"/>
      <c r="K6" s="8"/>
    </row>
    <row r="7" spans="1:11" ht="20.100000000000001" customHeight="1">
      <c r="A7" s="10" t="s">
        <v>43</v>
      </c>
      <c r="B7" s="4">
        <v>24</v>
      </c>
      <c r="C7" s="4">
        <f>D7/B7*10</f>
        <v>1583.3333333333335</v>
      </c>
      <c r="D7" s="4">
        <v>3800</v>
      </c>
      <c r="E7" s="4">
        <v>500</v>
      </c>
      <c r="F7" s="4">
        <f>D7*E7</f>
        <v>1900000</v>
      </c>
      <c r="G7" s="4">
        <v>1482000</v>
      </c>
      <c r="H7" s="4">
        <f>F7-G7</f>
        <v>418000</v>
      </c>
      <c r="I7" s="15">
        <f>H7/F7*100</f>
        <v>22</v>
      </c>
      <c r="J7" s="4"/>
      <c r="K7" s="11"/>
    </row>
    <row r="8" spans="1:11" ht="20.100000000000001" customHeight="1">
      <c r="A8" s="10" t="s">
        <v>46</v>
      </c>
      <c r="B8" s="4">
        <v>20</v>
      </c>
      <c r="C8" s="4">
        <f t="shared" ref="C8:C15" si="0">D8/B8*10</f>
        <v>1600</v>
      </c>
      <c r="D8" s="4">
        <v>3200</v>
      </c>
      <c r="E8" s="4">
        <v>479</v>
      </c>
      <c r="F8" s="4">
        <f t="shared" ref="F8:F15" si="1">D8*E8</f>
        <v>1532800</v>
      </c>
      <c r="G8" s="4">
        <v>1052320</v>
      </c>
      <c r="H8" s="4">
        <f t="shared" ref="H8:H15" si="2">F8-G8</f>
        <v>480480</v>
      </c>
      <c r="I8" s="15">
        <f t="shared" ref="I8:I15" si="3">H8/F8*100</f>
        <v>31.346555323590813</v>
      </c>
      <c r="J8" s="4"/>
      <c r="K8" s="11"/>
    </row>
    <row r="9" spans="1:11" ht="20.100000000000001" customHeight="1">
      <c r="A9" s="10" t="s">
        <v>44</v>
      </c>
      <c r="B9" s="4">
        <v>400</v>
      </c>
      <c r="C9" s="4">
        <f t="shared" si="0"/>
        <v>3250</v>
      </c>
      <c r="D9" s="4">
        <v>130000</v>
      </c>
      <c r="E9" s="4">
        <v>64</v>
      </c>
      <c r="F9" s="4">
        <f t="shared" si="1"/>
        <v>8320000</v>
      </c>
      <c r="G9" s="4">
        <v>6441095</v>
      </c>
      <c r="H9" s="4">
        <f t="shared" si="2"/>
        <v>1878905</v>
      </c>
      <c r="I9" s="15">
        <f t="shared" si="3"/>
        <v>22.582992788461539</v>
      </c>
      <c r="J9" s="4"/>
      <c r="K9" s="11"/>
    </row>
    <row r="10" spans="1:11" ht="20.100000000000001" customHeight="1">
      <c r="A10" s="10" t="s">
        <v>51</v>
      </c>
      <c r="B10" s="4"/>
      <c r="C10" s="62" t="e">
        <f t="shared" si="0"/>
        <v>#DIV/0!</v>
      </c>
      <c r="D10" s="4"/>
      <c r="E10" s="4"/>
      <c r="F10" s="73">
        <v>119400</v>
      </c>
      <c r="G10" s="4"/>
      <c r="H10" s="62">
        <f t="shared" si="2"/>
        <v>119400</v>
      </c>
      <c r="I10" s="63">
        <f t="shared" si="3"/>
        <v>100</v>
      </c>
      <c r="J10" s="4"/>
      <c r="K10" s="11"/>
    </row>
    <row r="11" spans="1:11" ht="20.100000000000001" customHeight="1">
      <c r="A11" s="10" t="s">
        <v>52</v>
      </c>
      <c r="B11" s="4"/>
      <c r="C11" s="62" t="e">
        <f t="shared" si="0"/>
        <v>#DIV/0!</v>
      </c>
      <c r="D11" s="4"/>
      <c r="E11" s="4"/>
      <c r="F11" s="73">
        <v>974000</v>
      </c>
      <c r="G11" s="4"/>
      <c r="H11" s="62">
        <f t="shared" si="2"/>
        <v>974000</v>
      </c>
      <c r="I11" s="63">
        <f t="shared" si="3"/>
        <v>100</v>
      </c>
      <c r="J11" s="4"/>
      <c r="K11" s="11"/>
    </row>
    <row r="12" spans="1:11" ht="20.100000000000001" customHeight="1">
      <c r="A12" s="10" t="s">
        <v>53</v>
      </c>
      <c r="B12" s="4"/>
      <c r="C12" s="62" t="e">
        <f t="shared" si="0"/>
        <v>#DIV/0!</v>
      </c>
      <c r="D12" s="4"/>
      <c r="E12" s="4"/>
      <c r="F12" s="73">
        <v>34800</v>
      </c>
      <c r="G12" s="4"/>
      <c r="H12" s="62">
        <f t="shared" si="2"/>
        <v>34800</v>
      </c>
      <c r="I12" s="63">
        <f t="shared" si="3"/>
        <v>100</v>
      </c>
      <c r="J12" s="4"/>
      <c r="K12" s="11"/>
    </row>
    <row r="13" spans="1:11" ht="20.100000000000001" customHeight="1">
      <c r="A13" s="10"/>
      <c r="B13" s="4"/>
      <c r="C13" s="62" t="e">
        <f t="shared" si="0"/>
        <v>#DIV/0!</v>
      </c>
      <c r="D13" s="4"/>
      <c r="E13" s="4"/>
      <c r="F13" s="62">
        <f t="shared" si="1"/>
        <v>0</v>
      </c>
      <c r="G13" s="4"/>
      <c r="H13" s="62">
        <f t="shared" si="2"/>
        <v>0</v>
      </c>
      <c r="I13" s="63" t="e">
        <f t="shared" si="3"/>
        <v>#DIV/0!</v>
      </c>
      <c r="J13" s="4"/>
      <c r="K13" s="11"/>
    </row>
    <row r="14" spans="1:11" ht="20.100000000000001" customHeight="1">
      <c r="A14" s="10"/>
      <c r="B14" s="4"/>
      <c r="C14" s="62" t="e">
        <f t="shared" si="0"/>
        <v>#DIV/0!</v>
      </c>
      <c r="D14" s="4"/>
      <c r="E14" s="4"/>
      <c r="F14" s="62">
        <f t="shared" si="1"/>
        <v>0</v>
      </c>
      <c r="G14" s="4"/>
      <c r="H14" s="62">
        <f t="shared" si="2"/>
        <v>0</v>
      </c>
      <c r="I14" s="63" t="e">
        <f t="shared" si="3"/>
        <v>#DIV/0!</v>
      </c>
      <c r="J14" s="4"/>
      <c r="K14" s="11"/>
    </row>
    <row r="15" spans="1:11" ht="20.100000000000001" customHeight="1" thickBot="1">
      <c r="A15" s="12"/>
      <c r="B15" s="6"/>
      <c r="C15" s="62" t="e">
        <f t="shared" si="0"/>
        <v>#DIV/0!</v>
      </c>
      <c r="D15" s="6"/>
      <c r="E15" s="6"/>
      <c r="F15" s="62">
        <f t="shared" si="1"/>
        <v>0</v>
      </c>
      <c r="G15" s="6"/>
      <c r="H15" s="62">
        <f t="shared" si="2"/>
        <v>0</v>
      </c>
      <c r="I15" s="63" t="e">
        <f t="shared" si="3"/>
        <v>#DIV/0!</v>
      </c>
      <c r="J15" s="6"/>
      <c r="K15" s="13"/>
    </row>
    <row r="16" spans="1:11" ht="20.100000000000001" customHeight="1" thickBot="1">
      <c r="A16" s="61" t="s">
        <v>18</v>
      </c>
      <c r="B16" s="59">
        <f>SUM(B6:B15)</f>
        <v>470</v>
      </c>
      <c r="C16" s="59"/>
      <c r="D16" s="59"/>
      <c r="E16" s="59"/>
      <c r="F16" s="59">
        <v>25792250</v>
      </c>
      <c r="G16" s="59">
        <v>14509351</v>
      </c>
      <c r="H16" s="59">
        <f>F16-G16</f>
        <v>11282899</v>
      </c>
      <c r="I16" s="59"/>
      <c r="J16" s="59"/>
      <c r="K16" s="60"/>
    </row>
    <row r="17" spans="1:11" ht="20.100000000000001" customHeight="1">
      <c r="G17" s="7" t="s">
        <v>19</v>
      </c>
      <c r="H17" s="8">
        <v>407500</v>
      </c>
    </row>
    <row r="18" spans="1:11" ht="20.100000000000001" customHeight="1" thickBot="1">
      <c r="G18" s="9" t="s">
        <v>20</v>
      </c>
      <c r="H18" s="40">
        <f>H16-H17</f>
        <v>10875399</v>
      </c>
    </row>
    <row r="21" spans="1:11" ht="15" thickBot="1">
      <c r="A21" s="88" t="s">
        <v>35</v>
      </c>
      <c r="B21" s="88"/>
      <c r="C21" s="88"/>
      <c r="D21" s="1"/>
      <c r="E21" s="1"/>
      <c r="F21" s="1"/>
      <c r="G21" s="1"/>
      <c r="H21" s="1"/>
      <c r="I21" s="1"/>
      <c r="J21" s="89"/>
      <c r="K21" s="89"/>
    </row>
    <row r="22" spans="1:11" s="30" customFormat="1" ht="20.100000000000001" customHeight="1">
      <c r="A22" s="33" t="s">
        <v>1</v>
      </c>
      <c r="B22" s="34" t="s">
        <v>2</v>
      </c>
      <c r="C22" s="35" t="s">
        <v>3</v>
      </c>
      <c r="D22" s="35" t="s">
        <v>4</v>
      </c>
      <c r="E22" s="35" t="s">
        <v>5</v>
      </c>
      <c r="F22" s="35" t="s">
        <v>6</v>
      </c>
      <c r="G22" s="35" t="s">
        <v>7</v>
      </c>
      <c r="H22" s="35" t="s">
        <v>8</v>
      </c>
      <c r="I22" s="35" t="s">
        <v>9</v>
      </c>
      <c r="J22" s="74" t="s">
        <v>10</v>
      </c>
      <c r="K22" s="75"/>
    </row>
    <row r="23" spans="1:11" s="30" customFormat="1" ht="20.100000000000001" customHeight="1" thickBot="1">
      <c r="A23" s="36" t="s">
        <v>11</v>
      </c>
      <c r="B23" s="37" t="s">
        <v>21</v>
      </c>
      <c r="C23" s="38" t="s">
        <v>12</v>
      </c>
      <c r="D23" s="38" t="s">
        <v>13</v>
      </c>
      <c r="E23" s="38" t="s">
        <v>14</v>
      </c>
      <c r="F23" s="38" t="s">
        <v>14</v>
      </c>
      <c r="G23" s="38" t="s">
        <v>14</v>
      </c>
      <c r="H23" s="38" t="s">
        <v>14</v>
      </c>
      <c r="I23" s="38" t="s">
        <v>15</v>
      </c>
      <c r="J23" s="38" t="s">
        <v>16</v>
      </c>
      <c r="K23" s="45" t="s">
        <v>17</v>
      </c>
    </row>
    <row r="24" spans="1:11" ht="20.100000000000001" customHeight="1">
      <c r="A24" s="7" t="s">
        <v>37</v>
      </c>
      <c r="B24" s="3">
        <v>10</v>
      </c>
      <c r="C24" s="4">
        <f t="shared" ref="C24:C27" si="4">D24/B24*10</f>
        <v>1800</v>
      </c>
      <c r="D24" s="3">
        <v>1800</v>
      </c>
      <c r="E24" s="3">
        <v>430</v>
      </c>
      <c r="F24" s="3">
        <f>D24*E24</f>
        <v>774000</v>
      </c>
      <c r="G24" s="3">
        <v>582822</v>
      </c>
      <c r="H24" s="3">
        <f>F24-G24</f>
        <v>191178</v>
      </c>
      <c r="I24" s="14">
        <f>H24/F24*100</f>
        <v>24.7</v>
      </c>
      <c r="J24" s="3"/>
      <c r="K24" s="8"/>
    </row>
    <row r="25" spans="1:11" ht="20.100000000000001" customHeight="1">
      <c r="A25" s="10" t="s">
        <v>43</v>
      </c>
      <c r="B25" s="4">
        <v>40</v>
      </c>
      <c r="C25" s="4">
        <f t="shared" si="4"/>
        <v>1600</v>
      </c>
      <c r="D25" s="4">
        <v>6400</v>
      </c>
      <c r="E25" s="4">
        <v>500</v>
      </c>
      <c r="F25" s="4">
        <f>D25*E25</f>
        <v>3200000</v>
      </c>
      <c r="G25" s="4">
        <v>2496000</v>
      </c>
      <c r="H25" s="4">
        <f>F25-G25</f>
        <v>704000</v>
      </c>
      <c r="I25" s="15">
        <f>H25/F25*100</f>
        <v>22</v>
      </c>
      <c r="J25" s="4"/>
      <c r="K25" s="11"/>
    </row>
    <row r="26" spans="1:11" ht="20.100000000000001" customHeight="1">
      <c r="A26" s="10" t="s">
        <v>46</v>
      </c>
      <c r="B26" s="4">
        <v>20</v>
      </c>
      <c r="C26" s="4">
        <f t="shared" si="4"/>
        <v>1600</v>
      </c>
      <c r="D26" s="4">
        <v>3200</v>
      </c>
      <c r="E26" s="4">
        <v>479</v>
      </c>
      <c r="F26" s="4">
        <f t="shared" ref="F26:F27" si="5">D26*E26</f>
        <v>1532800</v>
      </c>
      <c r="G26" s="4">
        <v>1053033</v>
      </c>
      <c r="H26" s="4">
        <f t="shared" ref="H26:H27" si="6">F26-G26</f>
        <v>479767</v>
      </c>
      <c r="I26" s="15">
        <f t="shared" ref="I26:I27" si="7">H26/F26*100</f>
        <v>31.300039144050107</v>
      </c>
      <c r="J26" s="4"/>
      <c r="K26" s="11"/>
    </row>
    <row r="27" spans="1:11" ht="20.100000000000001" customHeight="1">
      <c r="A27" s="10" t="s">
        <v>44</v>
      </c>
      <c r="B27" s="4">
        <v>600</v>
      </c>
      <c r="C27" s="4">
        <f t="shared" si="4"/>
        <v>3500</v>
      </c>
      <c r="D27" s="4">
        <v>210000</v>
      </c>
      <c r="E27" s="4">
        <v>64</v>
      </c>
      <c r="F27" s="4">
        <f t="shared" si="5"/>
        <v>13440000</v>
      </c>
      <c r="G27" s="4">
        <v>10416000</v>
      </c>
      <c r="H27" s="4">
        <f t="shared" si="6"/>
        <v>3024000</v>
      </c>
      <c r="I27" s="15">
        <f t="shared" si="7"/>
        <v>22.5</v>
      </c>
      <c r="J27" s="4"/>
      <c r="K27" s="11"/>
    </row>
    <row r="28" spans="1:11" ht="20.100000000000001" customHeight="1">
      <c r="A28" s="10"/>
      <c r="B28" s="4"/>
      <c r="C28" s="4"/>
      <c r="D28" s="4"/>
      <c r="E28" s="4"/>
      <c r="F28" s="4"/>
      <c r="G28" s="4"/>
      <c r="H28" s="4"/>
      <c r="I28" s="15"/>
      <c r="J28" s="4"/>
      <c r="K28" s="11"/>
    </row>
    <row r="29" spans="1:11" ht="20.100000000000001" customHeight="1">
      <c r="A29" s="10"/>
      <c r="B29" s="4"/>
      <c r="C29" s="4"/>
      <c r="D29" s="4"/>
      <c r="E29" s="4"/>
      <c r="F29" s="4"/>
      <c r="G29" s="4"/>
      <c r="H29" s="4"/>
      <c r="I29" s="4"/>
      <c r="J29" s="4"/>
      <c r="K29" s="11"/>
    </row>
    <row r="30" spans="1:11" ht="20.100000000000001" customHeight="1">
      <c r="A30" s="10"/>
      <c r="B30" s="4"/>
      <c r="C30" s="4"/>
      <c r="D30" s="4"/>
      <c r="E30" s="4"/>
      <c r="F30" s="4"/>
      <c r="G30" s="4"/>
      <c r="H30" s="4"/>
      <c r="I30" s="4"/>
      <c r="J30" s="4"/>
      <c r="K30" s="11"/>
    </row>
    <row r="31" spans="1:11" ht="20.100000000000001" customHeight="1">
      <c r="A31" s="10"/>
      <c r="B31" s="4"/>
      <c r="C31" s="4"/>
      <c r="D31" s="4"/>
      <c r="E31" s="4"/>
      <c r="F31" s="4"/>
      <c r="G31" s="4"/>
      <c r="H31" s="4"/>
      <c r="I31" s="4"/>
      <c r="J31" s="4"/>
      <c r="K31" s="11"/>
    </row>
    <row r="32" spans="1:11" ht="20.100000000000001" customHeight="1">
      <c r="A32" s="10"/>
      <c r="B32" s="4"/>
      <c r="C32" s="4"/>
      <c r="D32" s="4"/>
      <c r="E32" s="4"/>
      <c r="F32" s="4"/>
      <c r="G32" s="4"/>
      <c r="H32" s="4"/>
      <c r="I32" s="4"/>
      <c r="J32" s="4"/>
      <c r="K32" s="11"/>
    </row>
    <row r="33" spans="1:11" ht="20.100000000000001" customHeight="1" thickBot="1">
      <c r="A33" s="12"/>
      <c r="B33" s="6"/>
      <c r="C33" s="6"/>
      <c r="D33" s="6"/>
      <c r="E33" s="6"/>
      <c r="F33" s="6"/>
      <c r="G33" s="6"/>
      <c r="H33" s="6"/>
      <c r="I33" s="6"/>
      <c r="J33" s="6"/>
      <c r="K33" s="13"/>
    </row>
    <row r="34" spans="1:11" ht="20.100000000000001" customHeight="1" thickBot="1">
      <c r="A34" s="61" t="s">
        <v>18</v>
      </c>
      <c r="B34" s="59">
        <f>SUM(B24:B27)</f>
        <v>670</v>
      </c>
      <c r="C34" s="59"/>
      <c r="D34" s="59"/>
      <c r="E34" s="59"/>
      <c r="F34" s="59">
        <f>SUM(F24:F27)</f>
        <v>18946800</v>
      </c>
      <c r="G34" s="59">
        <f>SUM(G24:G27)</f>
        <v>14547855</v>
      </c>
      <c r="H34" s="59">
        <f>SUM(H24:H27)</f>
        <v>4398945</v>
      </c>
      <c r="I34" s="59"/>
      <c r="J34" s="59"/>
      <c r="K34" s="60"/>
    </row>
    <row r="35" spans="1:11" ht="20.100000000000001" customHeight="1">
      <c r="G35" s="7" t="s">
        <v>19</v>
      </c>
      <c r="H35" s="8">
        <v>500000</v>
      </c>
      <c r="I35" s="2" t="s">
        <v>47</v>
      </c>
    </row>
    <row r="36" spans="1:11" ht="20.100000000000001" customHeight="1" thickBot="1">
      <c r="G36" s="9" t="s">
        <v>20</v>
      </c>
      <c r="H36" s="40">
        <f>H34-H35</f>
        <v>3898945</v>
      </c>
    </row>
    <row r="38" spans="1:11" ht="14.25" thickBot="1">
      <c r="A38" s="46" t="s">
        <v>30</v>
      </c>
    </row>
    <row r="39" spans="1:11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8"/>
    </row>
    <row r="40" spans="1:11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1"/>
    </row>
    <row r="41" spans="1:11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1"/>
    </row>
    <row r="42" spans="1:11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1"/>
    </row>
    <row r="43" spans="1:11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1"/>
    </row>
    <row r="45" spans="1:11" ht="14.25" thickBo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J22:K22"/>
    <mergeCell ref="A39:K45"/>
    <mergeCell ref="A1:K1"/>
    <mergeCell ref="A3:B3"/>
    <mergeCell ref="J3:K3"/>
    <mergeCell ref="J4:K4"/>
    <mergeCell ref="A21:C21"/>
    <mergeCell ref="J21:K21"/>
  </mergeCells>
  <phoneticPr fontId="2"/>
  <pageMargins left="0.7" right="0.7" top="0.75" bottom="0.75" header="0.3" footer="0.3"/>
  <pageSetup paperSize="8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8"/>
  <sheetViews>
    <sheetView topLeftCell="A7" zoomScale="85" zoomScaleNormal="85" workbookViewId="0">
      <selection activeCell="M18" sqref="M18"/>
    </sheetView>
  </sheetViews>
  <sheetFormatPr defaultRowHeight="13.5"/>
  <cols>
    <col min="1" max="1" width="14.75" style="5" bestFit="1" customWidth="1"/>
    <col min="2" max="2" width="8" style="2" bestFit="1" customWidth="1"/>
    <col min="3" max="4" width="9" style="2"/>
    <col min="5" max="5" width="5.875" style="2" bestFit="1" customWidth="1"/>
    <col min="6" max="6" width="11.875" style="2" customWidth="1"/>
    <col min="7" max="7" width="11.75" style="2" customWidth="1"/>
    <col min="8" max="8" width="11.5" style="2" customWidth="1"/>
    <col min="9" max="9" width="9" style="2"/>
    <col min="10" max="11" width="5.875" style="2" bestFit="1" customWidth="1"/>
    <col min="12" max="16384" width="9" style="2"/>
  </cols>
  <sheetData>
    <row r="1" spans="1:11" ht="20.2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3" spans="1:11" s="32" customFormat="1" ht="20.100000000000001" customHeight="1" thickBot="1">
      <c r="A3" s="86" t="s">
        <v>0</v>
      </c>
      <c r="B3" s="86"/>
      <c r="C3" s="31" t="s">
        <v>31</v>
      </c>
      <c r="D3" s="31" t="s">
        <v>48</v>
      </c>
      <c r="E3" s="31"/>
      <c r="F3" s="31"/>
      <c r="G3" s="31"/>
      <c r="H3" s="31"/>
      <c r="I3" s="31"/>
      <c r="J3" s="87"/>
      <c r="K3" s="87"/>
    </row>
    <row r="4" spans="1:11" s="30" customFormat="1" ht="20.100000000000001" customHeight="1">
      <c r="A4" s="33" t="s">
        <v>1</v>
      </c>
      <c r="B4" s="34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74" t="s">
        <v>10</v>
      </c>
      <c r="K4" s="75"/>
    </row>
    <row r="5" spans="1:11" s="30" customFormat="1" ht="20.100000000000001" customHeight="1" thickBot="1">
      <c r="A5" s="36" t="s">
        <v>11</v>
      </c>
      <c r="B5" s="37" t="s">
        <v>21</v>
      </c>
      <c r="C5" s="38" t="s">
        <v>12</v>
      </c>
      <c r="D5" s="38" t="s">
        <v>13</v>
      </c>
      <c r="E5" s="38" t="s">
        <v>14</v>
      </c>
      <c r="F5" s="38" t="s">
        <v>14</v>
      </c>
      <c r="G5" s="38" t="s">
        <v>14</v>
      </c>
      <c r="H5" s="38" t="s">
        <v>14</v>
      </c>
      <c r="I5" s="38" t="s">
        <v>15</v>
      </c>
      <c r="J5" s="38" t="s">
        <v>16</v>
      </c>
      <c r="K5" s="45" t="s">
        <v>17</v>
      </c>
    </row>
    <row r="6" spans="1:11" ht="20.100000000000001" customHeight="1">
      <c r="A6" s="7" t="s">
        <v>37</v>
      </c>
      <c r="B6" s="3">
        <v>60</v>
      </c>
      <c r="C6" s="47">
        <f>D6/B6*10</f>
        <v>383.33333333333337</v>
      </c>
      <c r="D6" s="57">
        <v>2300</v>
      </c>
      <c r="E6" s="3">
        <v>400</v>
      </c>
      <c r="F6" s="3">
        <f>E6*D6</f>
        <v>920000</v>
      </c>
      <c r="G6" s="3">
        <v>300000</v>
      </c>
      <c r="H6" s="3">
        <f>F6-G6</f>
        <v>620000</v>
      </c>
      <c r="I6" s="49">
        <f>H6/F6*100</f>
        <v>67.391304347826093</v>
      </c>
      <c r="J6" s="3"/>
      <c r="K6" s="8"/>
    </row>
    <row r="7" spans="1:11" ht="20.100000000000001" customHeight="1">
      <c r="A7" s="10" t="s">
        <v>38</v>
      </c>
      <c r="B7" s="4">
        <v>200</v>
      </c>
      <c r="C7" s="4">
        <f t="shared" ref="C7:C8" si="0">D7/B7*10</f>
        <v>415</v>
      </c>
      <c r="D7" s="55">
        <v>8300</v>
      </c>
      <c r="E7" s="4">
        <v>600</v>
      </c>
      <c r="F7" s="4">
        <f>E7*D7</f>
        <v>4980000</v>
      </c>
      <c r="G7" s="4">
        <v>1600000</v>
      </c>
      <c r="H7" s="4">
        <f>F7-G7</f>
        <v>3380000</v>
      </c>
      <c r="I7" s="15">
        <f t="shared" ref="I7:I8" si="1">H7/F7*100</f>
        <v>67.871485943775099</v>
      </c>
      <c r="J7" s="4"/>
      <c r="K7" s="11"/>
    </row>
    <row r="8" spans="1:11" ht="20.100000000000001" customHeight="1">
      <c r="A8" s="10" t="s">
        <v>28</v>
      </c>
      <c r="B8" s="4">
        <v>40</v>
      </c>
      <c r="C8" s="65">
        <f t="shared" si="0"/>
        <v>1875</v>
      </c>
      <c r="D8" s="55">
        <v>7500</v>
      </c>
      <c r="E8" s="4">
        <v>600</v>
      </c>
      <c r="F8" s="4">
        <f>E8*D8</f>
        <v>4500000</v>
      </c>
      <c r="G8" s="4">
        <v>1500000</v>
      </c>
      <c r="H8" s="4">
        <f>F8-G8</f>
        <v>3000000</v>
      </c>
      <c r="I8" s="48">
        <f t="shared" si="1"/>
        <v>66.666666666666657</v>
      </c>
      <c r="J8" s="4"/>
      <c r="K8" s="11"/>
    </row>
    <row r="9" spans="1:11" ht="20.100000000000001" customHeight="1">
      <c r="A9" s="10"/>
      <c r="B9" s="4"/>
      <c r="C9" s="4"/>
      <c r="D9" s="4"/>
      <c r="E9" s="4"/>
      <c r="F9" s="4"/>
      <c r="G9" s="4"/>
      <c r="H9" s="4"/>
      <c r="I9" s="4"/>
      <c r="J9" s="4"/>
      <c r="K9" s="11"/>
    </row>
    <row r="10" spans="1:11" ht="20.100000000000001" customHeight="1">
      <c r="A10" s="10" t="s">
        <v>27</v>
      </c>
      <c r="B10" s="4"/>
      <c r="C10" s="4"/>
      <c r="D10" s="4"/>
      <c r="E10" s="4"/>
      <c r="F10" s="4"/>
      <c r="G10" s="4"/>
      <c r="H10" s="4">
        <v>296320</v>
      </c>
      <c r="I10" s="4"/>
      <c r="J10" s="4"/>
      <c r="K10" s="11"/>
    </row>
    <row r="11" spans="1:11" ht="20.100000000000001" customHeight="1">
      <c r="A11" s="10"/>
      <c r="B11" s="4"/>
      <c r="C11" s="4"/>
      <c r="D11" s="4"/>
      <c r="E11" s="4"/>
      <c r="F11" s="4"/>
      <c r="G11" s="4"/>
      <c r="H11" s="4"/>
      <c r="I11" s="4"/>
      <c r="J11" s="4"/>
      <c r="K11" s="11"/>
    </row>
    <row r="12" spans="1:11" ht="20.100000000000001" customHeight="1">
      <c r="A12" s="10"/>
      <c r="B12" s="4"/>
      <c r="C12" s="4"/>
      <c r="D12" s="4"/>
      <c r="E12" s="4"/>
      <c r="F12" s="4"/>
      <c r="G12" s="4"/>
      <c r="H12" s="4"/>
      <c r="I12" s="4"/>
      <c r="J12" s="4"/>
      <c r="K12" s="11"/>
    </row>
    <row r="13" spans="1:11" ht="20.100000000000001" customHeight="1" thickBot="1">
      <c r="A13" s="10"/>
      <c r="B13" s="4"/>
      <c r="C13" s="4"/>
      <c r="D13" s="4"/>
      <c r="E13" s="4"/>
      <c r="F13" s="4"/>
      <c r="G13" s="4"/>
      <c r="H13" s="4"/>
      <c r="I13" s="4"/>
      <c r="J13" s="4"/>
      <c r="K13" s="11"/>
    </row>
    <row r="14" spans="1:11" ht="20.100000000000001" customHeight="1" thickBot="1">
      <c r="A14" s="68" t="s">
        <v>18</v>
      </c>
      <c r="B14" s="66">
        <f>SUM(B6:B13)</f>
        <v>300</v>
      </c>
      <c r="C14" s="66"/>
      <c r="D14" s="66"/>
      <c r="E14" s="66"/>
      <c r="F14" s="66">
        <f>SUM(F6:F13)</f>
        <v>10400000</v>
      </c>
      <c r="G14" s="66">
        <f>SUM(G6:G13)</f>
        <v>3400000</v>
      </c>
      <c r="H14" s="66">
        <f>SUM(H6:H13)</f>
        <v>7296320</v>
      </c>
      <c r="I14" s="66"/>
      <c r="J14" s="66"/>
      <c r="K14" s="67"/>
    </row>
    <row r="15" spans="1:11" ht="20.100000000000001" customHeight="1" thickBot="1">
      <c r="G15" s="18" t="s">
        <v>19</v>
      </c>
      <c r="H15" s="67">
        <v>200000</v>
      </c>
    </row>
    <row r="16" spans="1:11" ht="24.75" thickBot="1">
      <c r="G16" s="21" t="s">
        <v>54</v>
      </c>
      <c r="H16" s="67">
        <f>H14-H15</f>
        <v>7096320</v>
      </c>
    </row>
    <row r="17" spans="1:11" ht="14.25" thickBot="1">
      <c r="G17" s="24"/>
      <c r="H17" s="17"/>
    </row>
    <row r="18" spans="1:11" ht="20.100000000000001" customHeight="1" thickBot="1">
      <c r="A18" s="68" t="s">
        <v>22</v>
      </c>
      <c r="B18" s="23">
        <v>2</v>
      </c>
      <c r="C18" s="22" t="s">
        <v>23</v>
      </c>
      <c r="D18" s="99" t="s">
        <v>24</v>
      </c>
      <c r="E18" s="100"/>
      <c r="F18" s="67">
        <v>6000000</v>
      </c>
      <c r="G18" s="16"/>
      <c r="H18" s="17"/>
    </row>
    <row r="19" spans="1:11" ht="27.75" thickBot="1">
      <c r="A19" s="39" t="s">
        <v>55</v>
      </c>
      <c r="B19" s="101">
        <f>H16+F18</f>
        <v>13096320</v>
      </c>
      <c r="C19" s="102"/>
      <c r="D19" s="103" t="s">
        <v>56</v>
      </c>
      <c r="E19" s="104"/>
      <c r="F19" s="25">
        <f>B19/B18</f>
        <v>6548160</v>
      </c>
      <c r="G19" s="16"/>
      <c r="H19" s="17"/>
    </row>
    <row r="20" spans="1:11">
      <c r="A20" s="20"/>
      <c r="B20" s="17"/>
      <c r="C20" s="26"/>
      <c r="D20" s="27"/>
      <c r="E20" s="28"/>
      <c r="F20" s="29"/>
      <c r="G20" s="16"/>
      <c r="H20" s="17"/>
    </row>
    <row r="23" spans="1:11" s="32" customFormat="1" ht="20.100000000000001" customHeight="1" thickBot="1">
      <c r="A23" s="88" t="s">
        <v>36</v>
      </c>
      <c r="B23" s="88"/>
      <c r="C23" s="88"/>
      <c r="D23" s="31"/>
      <c r="E23" s="31"/>
      <c r="F23" s="31"/>
      <c r="G23" s="31"/>
      <c r="H23" s="31"/>
      <c r="I23" s="31"/>
      <c r="J23" s="87"/>
      <c r="K23" s="87"/>
    </row>
    <row r="24" spans="1:11" s="30" customFormat="1" ht="20.100000000000001" customHeight="1">
      <c r="A24" s="33" t="s">
        <v>1</v>
      </c>
      <c r="B24" s="34" t="s">
        <v>2</v>
      </c>
      <c r="C24" s="35" t="s">
        <v>3</v>
      </c>
      <c r="D24" s="35" t="s">
        <v>4</v>
      </c>
      <c r="E24" s="35" t="s">
        <v>5</v>
      </c>
      <c r="F24" s="35" t="s">
        <v>6</v>
      </c>
      <c r="G24" s="35" t="s">
        <v>7</v>
      </c>
      <c r="H24" s="35" t="s">
        <v>8</v>
      </c>
      <c r="I24" s="35" t="s">
        <v>9</v>
      </c>
      <c r="J24" s="74" t="s">
        <v>10</v>
      </c>
      <c r="K24" s="75"/>
    </row>
    <row r="25" spans="1:11" s="30" customFormat="1" ht="20.100000000000001" customHeight="1" thickBot="1">
      <c r="A25" s="36" t="s">
        <v>11</v>
      </c>
      <c r="B25" s="37" t="s">
        <v>21</v>
      </c>
      <c r="C25" s="38" t="s">
        <v>12</v>
      </c>
      <c r="D25" s="38" t="s">
        <v>13</v>
      </c>
      <c r="E25" s="38" t="s">
        <v>14</v>
      </c>
      <c r="F25" s="38" t="s">
        <v>14</v>
      </c>
      <c r="G25" s="38" t="s">
        <v>14</v>
      </c>
      <c r="H25" s="38" t="s">
        <v>14</v>
      </c>
      <c r="I25" s="38" t="s">
        <v>15</v>
      </c>
      <c r="J25" s="38" t="s">
        <v>16</v>
      </c>
      <c r="K25" s="45" t="s">
        <v>17</v>
      </c>
    </row>
    <row r="26" spans="1:11" ht="20.100000000000001" customHeight="1">
      <c r="A26" s="7" t="s">
        <v>37</v>
      </c>
      <c r="B26" s="47">
        <v>120</v>
      </c>
      <c r="C26" s="47">
        <f>D26/B26*10</f>
        <v>1200</v>
      </c>
      <c r="D26" s="47">
        <v>14400</v>
      </c>
      <c r="E26" s="47">
        <f>F26/D26</f>
        <v>300</v>
      </c>
      <c r="F26" s="47">
        <v>4320000</v>
      </c>
      <c r="G26" s="47">
        <v>1512000</v>
      </c>
      <c r="H26" s="47">
        <f>F26-G26</f>
        <v>2808000</v>
      </c>
      <c r="I26" s="52">
        <f>H26/F26*100</f>
        <v>65</v>
      </c>
      <c r="J26" s="3"/>
      <c r="K26" s="8"/>
    </row>
    <row r="27" spans="1:11" ht="20.100000000000001" customHeight="1">
      <c r="A27" s="10" t="s">
        <v>38</v>
      </c>
      <c r="B27" s="4">
        <v>250</v>
      </c>
      <c r="C27" s="4">
        <f t="shared" ref="C27:C30" si="2">D27/B27*10</f>
        <v>1000</v>
      </c>
      <c r="D27" s="4">
        <v>25000</v>
      </c>
      <c r="E27" s="4">
        <v>650</v>
      </c>
      <c r="F27" s="4">
        <v>12500000</v>
      </c>
      <c r="G27" s="4">
        <v>4375000</v>
      </c>
      <c r="H27" s="4">
        <f t="shared" ref="H27:H30" si="3">F27-G27</f>
        <v>8125000</v>
      </c>
      <c r="I27" s="51">
        <f t="shared" ref="I27:I30" si="4">H27/F27*100</f>
        <v>65</v>
      </c>
      <c r="J27" s="4"/>
      <c r="K27" s="11"/>
    </row>
    <row r="28" spans="1:11" ht="20.100000000000001" customHeight="1">
      <c r="A28" s="54" t="s">
        <v>28</v>
      </c>
      <c r="B28" s="55">
        <v>50</v>
      </c>
      <c r="C28" s="55">
        <v>1300</v>
      </c>
      <c r="D28" s="55">
        <v>6500</v>
      </c>
      <c r="E28" s="55">
        <v>600</v>
      </c>
      <c r="F28" s="55">
        <v>3900000</v>
      </c>
      <c r="G28" s="55">
        <v>874597</v>
      </c>
      <c r="H28" s="55">
        <f t="shared" si="3"/>
        <v>3025403</v>
      </c>
      <c r="I28" s="56">
        <f t="shared" si="4"/>
        <v>77.574435897435905</v>
      </c>
      <c r="J28" s="4"/>
      <c r="K28" s="11"/>
    </row>
    <row r="29" spans="1:11" ht="20.100000000000001" customHeight="1">
      <c r="A29" s="10" t="s">
        <v>39</v>
      </c>
      <c r="B29" s="4">
        <v>20</v>
      </c>
      <c r="C29" s="4">
        <f t="shared" si="2"/>
        <v>2000</v>
      </c>
      <c r="D29" s="4">
        <v>4000</v>
      </c>
      <c r="E29" s="4">
        <f t="shared" ref="E29:E30" si="5">F29/D29</f>
        <v>100</v>
      </c>
      <c r="F29" s="4">
        <v>400000</v>
      </c>
      <c r="G29" s="4">
        <v>120000</v>
      </c>
      <c r="H29" s="4">
        <f t="shared" si="3"/>
        <v>280000</v>
      </c>
      <c r="I29" s="51">
        <f t="shared" si="4"/>
        <v>70</v>
      </c>
      <c r="J29" s="4"/>
      <c r="K29" s="11"/>
    </row>
    <row r="30" spans="1:11" ht="20.100000000000001" customHeight="1">
      <c r="A30" s="10" t="s">
        <v>40</v>
      </c>
      <c r="B30" s="4">
        <v>30</v>
      </c>
      <c r="C30" s="4">
        <f t="shared" si="2"/>
        <v>2000</v>
      </c>
      <c r="D30" s="4">
        <v>6000</v>
      </c>
      <c r="E30" s="4">
        <f t="shared" si="5"/>
        <v>100</v>
      </c>
      <c r="F30" s="4">
        <v>600000</v>
      </c>
      <c r="G30" s="4">
        <v>180000</v>
      </c>
      <c r="H30" s="4">
        <f t="shared" si="3"/>
        <v>420000</v>
      </c>
      <c r="I30" s="51">
        <f t="shared" si="4"/>
        <v>70</v>
      </c>
      <c r="J30" s="4"/>
      <c r="K30" s="11"/>
    </row>
    <row r="31" spans="1:11" ht="20.100000000000001" customHeight="1">
      <c r="A31" s="10"/>
      <c r="B31" s="65"/>
      <c r="C31" s="64"/>
      <c r="D31" s="65"/>
      <c r="E31" s="65"/>
      <c r="F31" s="65"/>
      <c r="G31" s="65"/>
      <c r="H31" s="65"/>
      <c r="I31" s="53"/>
      <c r="J31" s="4"/>
      <c r="K31" s="11"/>
    </row>
    <row r="32" spans="1:11" ht="20.100000000000001" customHeight="1">
      <c r="A32" s="10"/>
      <c r="B32" s="4"/>
      <c r="C32" s="4"/>
      <c r="D32" s="4"/>
      <c r="E32" s="4"/>
      <c r="F32" s="4"/>
      <c r="G32" s="4"/>
      <c r="H32" s="4"/>
      <c r="I32" s="51"/>
      <c r="J32" s="4"/>
      <c r="K32" s="11"/>
    </row>
    <row r="33" spans="1:11" ht="20.100000000000001" customHeight="1" thickBot="1">
      <c r="A33" s="10"/>
      <c r="B33" s="4"/>
      <c r="C33" s="4"/>
      <c r="D33" s="4"/>
      <c r="E33" s="4"/>
      <c r="F33" s="4"/>
      <c r="G33" s="4"/>
      <c r="H33" s="4"/>
      <c r="I33" s="51"/>
      <c r="J33" s="4"/>
      <c r="K33" s="11"/>
    </row>
    <row r="34" spans="1:11" ht="20.100000000000001" customHeight="1" thickBot="1">
      <c r="A34" s="68" t="s">
        <v>18</v>
      </c>
      <c r="B34" s="66">
        <f>SUM(B26:B33)</f>
        <v>470</v>
      </c>
      <c r="C34" s="66"/>
      <c r="D34" s="66"/>
      <c r="E34" s="66"/>
      <c r="F34" s="66">
        <f>SUM(F26:F33)</f>
        <v>21720000</v>
      </c>
      <c r="G34" s="66">
        <f t="shared" ref="G34" si="6">SUM(G26:G33)</f>
        <v>7061597</v>
      </c>
      <c r="H34" s="66">
        <f>SUM(H26:H33)</f>
        <v>14658403</v>
      </c>
      <c r="I34" s="66"/>
      <c r="J34" s="66"/>
      <c r="K34" s="67"/>
    </row>
    <row r="35" spans="1:11" ht="20.100000000000001" customHeight="1" thickBot="1">
      <c r="G35" s="18" t="s">
        <v>19</v>
      </c>
      <c r="H35" s="50"/>
      <c r="I35" s="105" t="s">
        <v>41</v>
      </c>
      <c r="J35" s="106"/>
      <c r="K35" s="106"/>
    </row>
    <row r="36" spans="1:11" ht="33" customHeight="1" thickBot="1">
      <c r="G36" s="21" t="s">
        <v>54</v>
      </c>
      <c r="H36" s="67">
        <f>H34-H35</f>
        <v>14658403</v>
      </c>
    </row>
    <row r="37" spans="1:11" ht="14.25" thickBot="1">
      <c r="G37" s="24"/>
      <c r="H37" s="17"/>
    </row>
    <row r="38" spans="1:11" ht="20.100000000000001" customHeight="1" thickBot="1">
      <c r="A38" s="68" t="s">
        <v>22</v>
      </c>
      <c r="B38" s="23">
        <v>2</v>
      </c>
      <c r="C38" s="22" t="s">
        <v>23</v>
      </c>
      <c r="D38" s="99" t="s">
        <v>24</v>
      </c>
      <c r="E38" s="100"/>
      <c r="F38" s="67">
        <v>6000000</v>
      </c>
      <c r="G38" s="16"/>
      <c r="H38" s="17"/>
    </row>
    <row r="39" spans="1:11" ht="27.75" customHeight="1" thickBot="1">
      <c r="A39" s="39" t="s">
        <v>55</v>
      </c>
      <c r="B39" s="101">
        <f>H36+F38</f>
        <v>20658403</v>
      </c>
      <c r="C39" s="102"/>
      <c r="D39" s="103" t="s">
        <v>56</v>
      </c>
      <c r="E39" s="104"/>
      <c r="F39" s="25">
        <f>B39/B38</f>
        <v>10329201.5</v>
      </c>
      <c r="G39" s="16"/>
      <c r="H39" s="17"/>
    </row>
    <row r="42" spans="1:11" ht="14.25" thickBot="1">
      <c r="A42" s="46" t="s">
        <v>30</v>
      </c>
    </row>
    <row r="43" spans="1:11">
      <c r="A43" s="90" t="s">
        <v>42</v>
      </c>
      <c r="B43" s="91"/>
      <c r="C43" s="91"/>
      <c r="D43" s="91"/>
      <c r="E43" s="91"/>
      <c r="F43" s="91"/>
      <c r="G43" s="91"/>
      <c r="H43" s="91"/>
      <c r="I43" s="91"/>
      <c r="J43" s="91"/>
      <c r="K43" s="92"/>
    </row>
    <row r="44" spans="1:11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5"/>
    </row>
    <row r="46" spans="1:11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5"/>
    </row>
    <row r="47" spans="1:11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5"/>
    </row>
    <row r="48" spans="1:11" ht="14.25" thickBo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8"/>
    </row>
  </sheetData>
  <mergeCells count="15">
    <mergeCell ref="B19:C19"/>
    <mergeCell ref="D19:E19"/>
    <mergeCell ref="A1:K1"/>
    <mergeCell ref="A3:B3"/>
    <mergeCell ref="J3:K3"/>
    <mergeCell ref="J4:K4"/>
    <mergeCell ref="D18:E18"/>
    <mergeCell ref="A43:K48"/>
    <mergeCell ref="A23:C23"/>
    <mergeCell ref="J23:K23"/>
    <mergeCell ref="J24:K24"/>
    <mergeCell ref="D38:E38"/>
    <mergeCell ref="B39:C39"/>
    <mergeCell ref="D39:E39"/>
    <mergeCell ref="I35:K35"/>
  </mergeCells>
  <phoneticPr fontId="2"/>
  <pageMargins left="0.7" right="0.7" top="0.75" bottom="0.75" header="0.3" footer="0.3"/>
  <pageSetup paperSize="9" scale="7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0000"/>
    <pageSetUpPr fitToPage="1"/>
  </sheetPr>
  <dimension ref="A1:K48"/>
  <sheetViews>
    <sheetView zoomScale="85" zoomScaleNormal="85" workbookViewId="0">
      <selection sqref="A1:K1"/>
    </sheetView>
  </sheetViews>
  <sheetFormatPr defaultRowHeight="13.5"/>
  <cols>
    <col min="1" max="1" width="14.75" style="5" bestFit="1" customWidth="1"/>
    <col min="2" max="2" width="8" style="2" bestFit="1" customWidth="1"/>
    <col min="3" max="4" width="9" style="2"/>
    <col min="5" max="5" width="5.875" style="2" bestFit="1" customWidth="1"/>
    <col min="6" max="6" width="11.875" style="2" customWidth="1"/>
    <col min="7" max="7" width="11.75" style="2" customWidth="1"/>
    <col min="8" max="8" width="11.5" style="2" customWidth="1"/>
    <col min="9" max="9" width="9" style="2"/>
    <col min="10" max="11" width="5.875" style="2" bestFit="1" customWidth="1"/>
    <col min="12" max="16384" width="9" style="2"/>
  </cols>
  <sheetData>
    <row r="1" spans="1:11" ht="20.2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3" spans="1:11" s="32" customFormat="1" ht="20.100000000000001" customHeight="1" thickBot="1">
      <c r="A3" s="86" t="s">
        <v>0</v>
      </c>
      <c r="B3" s="86"/>
      <c r="C3" s="31" t="s">
        <v>31</v>
      </c>
      <c r="D3" s="31"/>
      <c r="E3" s="31"/>
      <c r="F3" s="31"/>
      <c r="G3" s="31"/>
      <c r="H3" s="31"/>
      <c r="I3" s="31"/>
      <c r="J3" s="87"/>
      <c r="K3" s="87"/>
    </row>
    <row r="4" spans="1:11" s="30" customFormat="1" ht="20.100000000000001" customHeight="1">
      <c r="A4" s="33" t="s">
        <v>1</v>
      </c>
      <c r="B4" s="34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74" t="s">
        <v>10</v>
      </c>
      <c r="K4" s="75"/>
    </row>
    <row r="5" spans="1:11" s="30" customFormat="1" ht="20.100000000000001" customHeight="1" thickBot="1">
      <c r="A5" s="36" t="s">
        <v>11</v>
      </c>
      <c r="B5" s="37" t="s">
        <v>21</v>
      </c>
      <c r="C5" s="38" t="s">
        <v>12</v>
      </c>
      <c r="D5" s="38" t="s">
        <v>13</v>
      </c>
      <c r="E5" s="38" t="s">
        <v>14</v>
      </c>
      <c r="F5" s="38" t="s">
        <v>14</v>
      </c>
      <c r="G5" s="38" t="s">
        <v>14</v>
      </c>
      <c r="H5" s="38" t="s">
        <v>14</v>
      </c>
      <c r="I5" s="38" t="s">
        <v>15</v>
      </c>
      <c r="J5" s="38" t="s">
        <v>16</v>
      </c>
      <c r="K5" s="45" t="s">
        <v>17</v>
      </c>
    </row>
    <row r="6" spans="1:11" ht="20.100000000000001" customHeight="1">
      <c r="A6" s="7"/>
      <c r="B6" s="3"/>
      <c r="C6" s="3"/>
      <c r="D6" s="3"/>
      <c r="E6" s="3"/>
      <c r="F6" s="3"/>
      <c r="G6" s="3"/>
      <c r="H6" s="3"/>
      <c r="I6" s="14"/>
      <c r="J6" s="3"/>
      <c r="K6" s="8"/>
    </row>
    <row r="7" spans="1:11" ht="20.100000000000001" customHeight="1">
      <c r="A7" s="10"/>
      <c r="B7" s="4"/>
      <c r="C7" s="4"/>
      <c r="D7" s="4"/>
      <c r="E7" s="4"/>
      <c r="F7" s="4"/>
      <c r="G7" s="4"/>
      <c r="H7" s="4"/>
      <c r="I7" s="15"/>
      <c r="J7" s="4"/>
      <c r="K7" s="11"/>
    </row>
    <row r="8" spans="1:11" ht="20.100000000000001" customHeight="1">
      <c r="A8" s="10"/>
      <c r="B8" s="4"/>
      <c r="C8" s="4"/>
      <c r="D8" s="4"/>
      <c r="E8" s="4"/>
      <c r="F8" s="4"/>
      <c r="G8" s="4"/>
      <c r="H8" s="4"/>
      <c r="I8" s="15"/>
      <c r="J8" s="4"/>
      <c r="K8" s="11"/>
    </row>
    <row r="9" spans="1:11" ht="20.100000000000001" customHeight="1">
      <c r="A9" s="10"/>
      <c r="B9" s="4"/>
      <c r="C9" s="4"/>
      <c r="D9" s="4"/>
      <c r="E9" s="4"/>
      <c r="F9" s="4"/>
      <c r="G9" s="4"/>
      <c r="H9" s="4"/>
      <c r="I9" s="4"/>
      <c r="J9" s="4"/>
      <c r="K9" s="11"/>
    </row>
    <row r="10" spans="1:11" ht="20.100000000000001" customHeight="1">
      <c r="A10" s="10"/>
      <c r="B10" s="4"/>
      <c r="C10" s="4"/>
      <c r="D10" s="4"/>
      <c r="E10" s="4"/>
      <c r="F10" s="4"/>
      <c r="G10" s="4"/>
      <c r="H10" s="4"/>
      <c r="I10" s="4"/>
      <c r="J10" s="4"/>
      <c r="K10" s="11"/>
    </row>
    <row r="11" spans="1:11" ht="20.100000000000001" customHeight="1">
      <c r="A11" s="10"/>
      <c r="B11" s="4"/>
      <c r="C11" s="4"/>
      <c r="D11" s="4"/>
      <c r="E11" s="4"/>
      <c r="F11" s="4"/>
      <c r="G11" s="4"/>
      <c r="H11" s="4"/>
      <c r="I11" s="4"/>
      <c r="J11" s="4"/>
      <c r="K11" s="11"/>
    </row>
    <row r="12" spans="1:11" ht="20.100000000000001" customHeight="1">
      <c r="A12" s="10"/>
      <c r="B12" s="4"/>
      <c r="C12" s="4"/>
      <c r="D12" s="4"/>
      <c r="E12" s="4"/>
      <c r="F12" s="4"/>
      <c r="G12" s="4"/>
      <c r="H12" s="4"/>
      <c r="I12" s="4"/>
      <c r="J12" s="4"/>
      <c r="K12" s="11"/>
    </row>
    <row r="13" spans="1:11" ht="20.100000000000001" customHeight="1" thickBot="1">
      <c r="A13" s="10"/>
      <c r="B13" s="4"/>
      <c r="C13" s="4"/>
      <c r="D13" s="4"/>
      <c r="E13" s="4"/>
      <c r="F13" s="4"/>
      <c r="G13" s="4"/>
      <c r="H13" s="4"/>
      <c r="I13" s="4"/>
      <c r="J13" s="4"/>
      <c r="K13" s="11"/>
    </row>
    <row r="14" spans="1:11" ht="20.100000000000001" customHeight="1" thickBot="1">
      <c r="A14" s="42" t="s">
        <v>18</v>
      </c>
      <c r="B14" s="71">
        <f>SUM(B6:B13)</f>
        <v>0</v>
      </c>
      <c r="C14" s="71"/>
      <c r="D14" s="71"/>
      <c r="E14" s="71"/>
      <c r="F14" s="71">
        <f>SUM(F6:F13)</f>
        <v>0</v>
      </c>
      <c r="G14" s="71">
        <f t="shared" ref="G14:H14" si="0">SUM(G6:G13)</f>
        <v>0</v>
      </c>
      <c r="H14" s="71">
        <f t="shared" si="0"/>
        <v>0</v>
      </c>
      <c r="I14" s="43"/>
      <c r="J14" s="43"/>
      <c r="K14" s="44"/>
    </row>
    <row r="15" spans="1:11" ht="20.100000000000001" customHeight="1" thickBot="1">
      <c r="G15" s="18" t="s">
        <v>19</v>
      </c>
      <c r="H15" s="19"/>
    </row>
    <row r="16" spans="1:11" ht="24.75" thickBot="1">
      <c r="G16" s="21" t="s">
        <v>54</v>
      </c>
      <c r="H16" s="72">
        <f>H14-H15</f>
        <v>0</v>
      </c>
    </row>
    <row r="17" spans="1:11" ht="14.25" thickBot="1">
      <c r="G17" s="24"/>
      <c r="H17" s="17"/>
    </row>
    <row r="18" spans="1:11" ht="20.100000000000001" customHeight="1" thickBot="1">
      <c r="A18" s="42" t="s">
        <v>22</v>
      </c>
      <c r="B18" s="23"/>
      <c r="C18" s="22" t="s">
        <v>23</v>
      </c>
      <c r="D18" s="99" t="s">
        <v>24</v>
      </c>
      <c r="E18" s="100"/>
      <c r="F18" s="44"/>
      <c r="G18" s="16"/>
      <c r="H18" s="17"/>
    </row>
    <row r="19" spans="1:11" ht="27.75" customHeight="1" thickBot="1">
      <c r="A19" s="39" t="s">
        <v>55</v>
      </c>
      <c r="B19" s="107">
        <f>H16+F18</f>
        <v>0</v>
      </c>
      <c r="C19" s="108"/>
      <c r="D19" s="103" t="s">
        <v>56</v>
      </c>
      <c r="E19" s="104"/>
      <c r="F19" s="69" t="e">
        <f>B19/B18</f>
        <v>#DIV/0!</v>
      </c>
      <c r="G19" s="16"/>
      <c r="H19" s="17"/>
    </row>
    <row r="20" spans="1:11">
      <c r="A20" s="20"/>
      <c r="B20" s="17"/>
      <c r="C20" s="26"/>
      <c r="D20" s="27"/>
      <c r="E20" s="28"/>
      <c r="F20" s="29"/>
      <c r="G20" s="16"/>
      <c r="H20" s="17"/>
    </row>
    <row r="23" spans="1:11" s="32" customFormat="1" ht="20.100000000000001" customHeight="1" thickBot="1">
      <c r="A23" s="88" t="s">
        <v>49</v>
      </c>
      <c r="B23" s="88"/>
      <c r="C23" s="88"/>
      <c r="D23" s="31"/>
      <c r="E23" s="31"/>
      <c r="F23" s="31"/>
      <c r="G23" s="31"/>
      <c r="H23" s="31"/>
      <c r="I23" s="31"/>
      <c r="J23" s="87"/>
      <c r="K23" s="87"/>
    </row>
    <row r="24" spans="1:11" s="30" customFormat="1" ht="20.100000000000001" customHeight="1">
      <c r="A24" s="33" t="s">
        <v>1</v>
      </c>
      <c r="B24" s="34" t="s">
        <v>2</v>
      </c>
      <c r="C24" s="35" t="s">
        <v>3</v>
      </c>
      <c r="D24" s="35" t="s">
        <v>4</v>
      </c>
      <c r="E24" s="35" t="s">
        <v>32</v>
      </c>
      <c r="F24" s="35" t="s">
        <v>6</v>
      </c>
      <c r="G24" s="35" t="s">
        <v>7</v>
      </c>
      <c r="H24" s="35" t="s">
        <v>8</v>
      </c>
      <c r="I24" s="35" t="s">
        <v>9</v>
      </c>
      <c r="J24" s="74" t="s">
        <v>10</v>
      </c>
      <c r="K24" s="75"/>
    </row>
    <row r="25" spans="1:11" s="30" customFormat="1" ht="20.100000000000001" customHeight="1" thickBot="1">
      <c r="A25" s="36" t="s">
        <v>11</v>
      </c>
      <c r="B25" s="37" t="s">
        <v>33</v>
      </c>
      <c r="C25" s="38" t="s">
        <v>34</v>
      </c>
      <c r="D25" s="38" t="s">
        <v>13</v>
      </c>
      <c r="E25" s="38" t="s">
        <v>14</v>
      </c>
      <c r="F25" s="38" t="s">
        <v>14</v>
      </c>
      <c r="G25" s="38" t="s">
        <v>14</v>
      </c>
      <c r="H25" s="38" t="s">
        <v>14</v>
      </c>
      <c r="I25" s="38" t="s">
        <v>15</v>
      </c>
      <c r="J25" s="38" t="s">
        <v>16</v>
      </c>
      <c r="K25" s="45" t="s">
        <v>17</v>
      </c>
    </row>
    <row r="26" spans="1:11" ht="20.100000000000001" customHeight="1">
      <c r="A26" s="7"/>
      <c r="B26" s="3"/>
      <c r="C26" s="3"/>
      <c r="D26" s="3"/>
      <c r="E26" s="3"/>
      <c r="F26" s="3"/>
      <c r="G26" s="3"/>
      <c r="H26" s="3"/>
      <c r="I26" s="14"/>
      <c r="J26" s="3"/>
      <c r="K26" s="8"/>
    </row>
    <row r="27" spans="1:11" ht="20.100000000000001" customHeight="1">
      <c r="A27" s="10"/>
      <c r="B27" s="4"/>
      <c r="C27" s="4"/>
      <c r="D27" s="4"/>
      <c r="E27" s="4"/>
      <c r="F27" s="4"/>
      <c r="G27" s="4"/>
      <c r="H27" s="4"/>
      <c r="I27" s="15"/>
      <c r="J27" s="4"/>
      <c r="K27" s="11"/>
    </row>
    <row r="28" spans="1:11" ht="20.100000000000001" customHeight="1">
      <c r="A28" s="10"/>
      <c r="B28" s="4"/>
      <c r="C28" s="4"/>
      <c r="D28" s="4"/>
      <c r="E28" s="4"/>
      <c r="F28" s="4"/>
      <c r="G28" s="4"/>
      <c r="H28" s="4"/>
      <c r="I28" s="15"/>
      <c r="J28" s="4"/>
      <c r="K28" s="11"/>
    </row>
    <row r="29" spans="1:11" ht="20.100000000000001" customHeight="1">
      <c r="A29" s="10"/>
      <c r="B29" s="4"/>
      <c r="C29" s="4"/>
      <c r="D29" s="4"/>
      <c r="E29" s="4"/>
      <c r="F29" s="4"/>
      <c r="G29" s="4"/>
      <c r="H29" s="4"/>
      <c r="I29" s="15"/>
      <c r="J29" s="4"/>
      <c r="K29" s="11"/>
    </row>
    <row r="30" spans="1:11" ht="20.100000000000001" customHeight="1">
      <c r="A30" s="10"/>
      <c r="B30" s="4"/>
      <c r="C30" s="4"/>
      <c r="D30" s="4"/>
      <c r="E30" s="4"/>
      <c r="F30" s="4"/>
      <c r="G30" s="4"/>
      <c r="H30" s="4"/>
      <c r="I30" s="15"/>
      <c r="J30" s="4"/>
      <c r="K30" s="11"/>
    </row>
    <row r="31" spans="1:11" ht="20.100000000000001" customHeight="1">
      <c r="A31" s="10"/>
      <c r="B31" s="4"/>
      <c r="C31" s="4"/>
      <c r="D31" s="4"/>
      <c r="E31" s="4"/>
      <c r="F31" s="4"/>
      <c r="G31" s="4"/>
      <c r="H31" s="4"/>
      <c r="I31" s="4"/>
      <c r="J31" s="4"/>
      <c r="K31" s="11"/>
    </row>
    <row r="32" spans="1:11" ht="20.100000000000001" customHeight="1">
      <c r="A32" s="10"/>
      <c r="B32" s="4"/>
      <c r="C32" s="4"/>
      <c r="D32" s="4"/>
      <c r="E32" s="4"/>
      <c r="F32" s="4"/>
      <c r="G32" s="4"/>
      <c r="H32" s="4"/>
      <c r="I32" s="4"/>
      <c r="J32" s="4"/>
      <c r="K32" s="11"/>
    </row>
    <row r="33" spans="1:11" ht="20.100000000000001" customHeight="1" thickBot="1">
      <c r="A33" s="10"/>
      <c r="B33" s="4"/>
      <c r="C33" s="4"/>
      <c r="D33" s="4"/>
      <c r="E33" s="4"/>
      <c r="F33" s="4"/>
      <c r="G33" s="4"/>
      <c r="H33" s="4"/>
      <c r="I33" s="4"/>
      <c r="J33" s="4"/>
      <c r="K33" s="11"/>
    </row>
    <row r="34" spans="1:11" ht="20.100000000000001" customHeight="1" thickBot="1">
      <c r="A34" s="42" t="s">
        <v>18</v>
      </c>
      <c r="B34" s="71">
        <f>SUM(B26:B33)</f>
        <v>0</v>
      </c>
      <c r="C34" s="71"/>
      <c r="D34" s="71"/>
      <c r="E34" s="71"/>
      <c r="F34" s="71">
        <f>SUM(F26:F33)</f>
        <v>0</v>
      </c>
      <c r="G34" s="71">
        <f t="shared" ref="G34:H34" si="1">SUM(G26:G33)</f>
        <v>0</v>
      </c>
      <c r="H34" s="71">
        <f t="shared" si="1"/>
        <v>0</v>
      </c>
      <c r="I34" s="43"/>
      <c r="J34" s="43"/>
      <c r="K34" s="44"/>
    </row>
    <row r="35" spans="1:11" ht="20.100000000000001" customHeight="1" thickBot="1">
      <c r="G35" s="18" t="s">
        <v>19</v>
      </c>
      <c r="H35" s="19"/>
    </row>
    <row r="36" spans="1:11" ht="33" customHeight="1" thickBot="1">
      <c r="G36" s="21" t="s">
        <v>54</v>
      </c>
      <c r="H36" s="72">
        <f>H34-H35</f>
        <v>0</v>
      </c>
    </row>
    <row r="37" spans="1:11" ht="14.25" thickBot="1">
      <c r="G37" s="24"/>
      <c r="H37" s="17"/>
    </row>
    <row r="38" spans="1:11" ht="20.100000000000001" customHeight="1" thickBot="1">
      <c r="A38" s="42" t="s">
        <v>22</v>
      </c>
      <c r="B38" s="23"/>
      <c r="C38" s="22" t="s">
        <v>23</v>
      </c>
      <c r="D38" s="99" t="s">
        <v>24</v>
      </c>
      <c r="E38" s="100"/>
      <c r="F38" s="44"/>
      <c r="G38" s="16"/>
      <c r="H38" s="17"/>
    </row>
    <row r="39" spans="1:11" ht="27.75" customHeight="1" thickBot="1">
      <c r="A39" s="39" t="s">
        <v>55</v>
      </c>
      <c r="B39" s="107">
        <f>H36+F38</f>
        <v>0</v>
      </c>
      <c r="C39" s="108"/>
      <c r="D39" s="103" t="s">
        <v>56</v>
      </c>
      <c r="E39" s="104"/>
      <c r="F39" s="69" t="e">
        <f>B39/B38</f>
        <v>#DIV/0!</v>
      </c>
      <c r="G39" s="16"/>
      <c r="H39" s="17"/>
    </row>
    <row r="42" spans="1:11" ht="14.25" thickBot="1">
      <c r="A42" s="46" t="s">
        <v>30</v>
      </c>
    </row>
    <row r="43" spans="1:11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1"/>
    </row>
    <row r="45" spans="1:11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1"/>
    </row>
    <row r="46" spans="1:11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1"/>
    </row>
    <row r="47" spans="1:11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1"/>
    </row>
    <row r="48" spans="1:11" ht="14.25" thickBo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4"/>
    </row>
  </sheetData>
  <mergeCells count="14">
    <mergeCell ref="B19:C19"/>
    <mergeCell ref="D19:E19"/>
    <mergeCell ref="A1:K1"/>
    <mergeCell ref="A3:B3"/>
    <mergeCell ref="J3:K3"/>
    <mergeCell ref="J4:K4"/>
    <mergeCell ref="D18:E18"/>
    <mergeCell ref="A43:K48"/>
    <mergeCell ref="A23:C23"/>
    <mergeCell ref="J23:K23"/>
    <mergeCell ref="J24:K24"/>
    <mergeCell ref="D38:E38"/>
    <mergeCell ref="B39:C39"/>
    <mergeCell ref="D39:E39"/>
  </mergeCells>
  <phoneticPr fontId="2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個人</vt:lpstr>
      <vt:lpstr>個人 例</vt:lpstr>
      <vt:lpstr>法人（例）</vt:lpstr>
      <vt:lpstr>法人</vt:lpstr>
      <vt:lpstr>'個人 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2022-06-02T05:28:30Z</cp:lastPrinted>
  <dcterms:created xsi:type="dcterms:W3CDTF">2017-05-19T04:03:25Z</dcterms:created>
  <dcterms:modified xsi:type="dcterms:W3CDTF">2022-06-02T05:28:34Z</dcterms:modified>
</cp:coreProperties>
</file>