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user\Downloads\250325 48-1【公表連絡】令和５年度財政状況資料集の県ホームページでの公表（１回⽬）について\"/>
    </mc:Choice>
  </mc:AlternateContent>
  <xr:revisionPtr revIDLastSave="0" documentId="13_ncr:1_{97A49CEC-6785-459B-9746-BA33A1C5DF02}" xr6:coauthVersionLast="36" xr6:coauthVersionMax="36" xr10:uidLastSave="{00000000-0000-0000-0000-000000000000}"/>
  <bookViews>
    <workbookView xWindow="0" yWindow="0" windowWidth="28800" windowHeight="14115" tabRatio="70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BE35" i="10"/>
  <c r="C35" i="10"/>
  <c r="CO34" i="10"/>
  <c r="CO35" i="10" s="1"/>
  <c r="BW34" i="10"/>
  <c r="BW35" i="10" s="1"/>
  <c r="BW36" i="10" s="1"/>
  <c r="BW37" i="10" s="1"/>
  <c r="BW38" i="10" s="1"/>
  <c r="C34" i="10"/>
  <c r="U34" i="10" l="1"/>
  <c r="U35" i="10" s="1"/>
  <c r="U36" i="10" s="1"/>
  <c r="AM34" i="10" s="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<sst xmlns="http://schemas.openxmlformats.org/spreadsheetml/2006/main" count="1083" uniqueCount="568">
  <si>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</si>
  <si>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</si>
  <si>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</si>
  <si>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</si>
  <si>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</si>
  <si>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</si>
  <si>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</si>
  <si>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</si>
  <si>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</si>
  <si>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</si>
  <si>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</si>
  <si>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</si>
  <si>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</si>
  <si>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</si>
  <si>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</si>
  <si>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</si>
  <si>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</si>
  <si>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</si>
  <si>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</si>
  <si>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</si>
  <si>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</si>
  <si>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</si>
  <si>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</si>
  <si>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</si>
  <si>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</si>
  <si>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</si>
  <si>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</si>
  <si>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</si>
  <si>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</si>
  <si>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</si>
  <si>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</si>
  <si>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</si>
  <si>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</si>
  <si>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</si>
  <si>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</si>
  <si>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</si>
  <si>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</si>
  <si>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</si>
  <si>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</si>
  <si>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</si>
  <si>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</si>
  <si>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</si>
  <si>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</si>
  <si>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</si>
  <si>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</si>
  <si>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</si>
  <si>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</si>
  <si>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</si>
  <si>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</si>
  <si>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</si>
  <si>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</si>
  <si>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</si>
  <si>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</si>
  <si>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</si>
  <si>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</si>
  <si>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</si>
  <si>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</si>
  <si>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</si>
  <si>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</si>
  <si>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</si>
  <si>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</si>
  <si>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</si>
  <si>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</si>
  <si>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</si>
  <si>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</si>
  <si>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</si>
  <si>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</si>
  <si>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</si>
  <si>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</si>
  <si>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</si>
  <si>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</si>
  <si>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</si>
  <si>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</si>
  <si>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</si>
  <si>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</si>
  <si>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</si>
  <si>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</si>
  <si>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</si>
  <si>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</si>
  <si>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</si>
  <si>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</si>
  <si>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</si>
  <si>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</si>
  <si>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</si>
  <si>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</si>
  <si>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</si>
  <si>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</si>
  <si>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</si>
  <si>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</si>
  <si>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</si>
  <si>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</si>
  <si>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</si>
  <si>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</si>
  <si>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</si>
  <si>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指宿市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</si>
  <si>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</si>
  <si>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</si>
  <si>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</si>
  <si>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</si>
  <si>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</si>
  <si>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</si>
  <si>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</si>
  <si>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</si>
  <si>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</si>
  <si>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</si>
  <si>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</si>
  <si>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</si>
  <si>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</si>
  <si>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</si>
  <si>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</si>
  <si>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</si>
  <si>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</si>
  <si>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</si>
  <si>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</si>
  <si>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</si>
  <si>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</si>
  <si>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</si>
  <si>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</si>
  <si>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</si>
  <si>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</si>
  <si>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</si>
  <si>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</si>
  <si>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</si>
  <si>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</si>
  <si>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</si>
  <si>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</si>
  <si>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</si>
  <si>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</si>
  <si>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</si>
  <si>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</si>
  <si>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</si>
  <si>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</si>
  <si>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</si>
  <si>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</si>
  <si>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</si>
  <si>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</si>
  <si>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</si>
  <si>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</si>
  <si>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</si>
  <si>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</si>
  <si>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</si>
  <si>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</si>
  <si>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6"/>
  </si>
  <si>
    <t>うち日本人(％)</t>
    <phoneticPr fontId="5"/>
  </si>
  <si>
    <t>-1.8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</si>
  <si>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</si>
  <si>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</si>
  <si>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</si>
  <si>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</si>
  <si>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</si>
  <si>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</si>
  <si>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</si>
  <si>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</si>
  <si>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</si>
  <si>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</si>
  <si>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</si>
  <si>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</si>
  <si>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</si>
  <si>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</si>
  <si>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</si>
  <si>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</si>
  <si>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</si>
  <si>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</si>
  <si>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</si>
  <si>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</si>
  <si>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</si>
  <si>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</si>
  <si>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</si>
  <si>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</si>
  <si>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</si>
  <si>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</si>
  <si>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</si>
  <si>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</si>
  <si>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</si>
  <si>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</si>
  <si>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</si>
  <si>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</si>
  <si>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</si>
  <si>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</si>
  <si>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</si>
  <si>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</si>
  <si>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</si>
  <si>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</si>
  <si>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</si>
  <si>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</si>
  <si>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</si>
  <si>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</si>
  <si>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</si>
  <si>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</si>
  <si>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</si>
  <si>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</si>
  <si>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</si>
  <si>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</si>
  <si>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</si>
  <si>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</si>
  <si>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</si>
  <si>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</si>
  <si>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</si>
  <si>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</si>
  <si>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</si>
  <si>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</si>
  <si>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</si>
  <si>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</si>
  <si>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</si>
  <si>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鹿児島県指宿市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</si>
  <si>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</si>
  <si>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</si>
  <si>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</si>
  <si>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</si>
  <si>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</si>
  <si>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</si>
  <si>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</si>
  <si>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</si>
  <si>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</si>
  <si>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</si>
  <si>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</si>
  <si>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</si>
  <si>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</si>
  <si>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</si>
  <si>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</si>
  <si>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</si>
  <si>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</si>
  <si>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</si>
  <si>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</si>
  <si>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</si>
  <si>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</si>
  <si>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</si>
  <si>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</si>
  <si>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</si>
  <si>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</si>
  <si>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</si>
  <si>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</si>
  <si>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</si>
  <si>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</si>
  <si>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</si>
  <si>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</si>
  <si>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</si>
  <si>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</si>
  <si>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</si>
  <si>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</si>
  <si>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</si>
  <si>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</si>
  <si>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</si>
  <si>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</si>
  <si>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</si>
  <si>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</si>
  <si>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</si>
  <si>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</si>
  <si>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</si>
  <si>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</si>
  <si>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</si>
  <si>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</si>
  <si>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</si>
  <si>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</si>
  <si>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</si>
  <si>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</si>
  <si>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</si>
  <si>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</si>
  <si>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</si>
  <si>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</si>
  <si>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</si>
  <si>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</si>
  <si>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</si>
  <si>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</si>
  <si>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</si>
  <si>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</si>
  <si>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</si>
  <si>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</si>
  <si>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</si>
  <si>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</si>
  <si>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</si>
  <si>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</si>
  <si>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</si>
  <si>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</si>
  <si>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</si>
  <si>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</si>
  <si>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</si>
  <si>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</si>
  <si>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</si>
  <si>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</si>
  <si>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</si>
  <si>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</si>
  <si>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</si>
  <si>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</si>
  <si>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</si>
  <si>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</si>
  <si>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</si>
  <si>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</si>
  <si>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</si>
  <si>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</si>
  <si>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</si>
  <si>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</si>
  <si>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</si>
  <si>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</si>
  <si>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</si>
  <si>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</si>
  <si>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</si>
  <si>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</si>
  <si>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</si>
  <si>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</si>
  <si>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</si>
  <si>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</si>
  <si>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</si>
  <si>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</si>
  <si>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</si>
  <si>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</si>
  <si>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</si>
  <si>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</si>
  <si>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</si>
  <si>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</si>
  <si>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</si>
  <si>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</si>
  <si>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</si>
  <si>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</si>
  <si>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</si>
  <si>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</si>
  <si>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</si>
  <si>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</si>
  <si>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</si>
  <si>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</si>
  <si>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</si>
  <si>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</si>
  <si>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</si>
  <si>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</si>
  <si>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</si>
  <si>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</si>
  <si>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</si>
  <si>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</si>
  <si>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</si>
  <si>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</si>
  <si>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</si>
  <si>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</si>
  <si>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</si>
  <si>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</si>
  <si>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</si>
  <si>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</si>
  <si>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</si>
  <si>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</si>
  <si>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</si>
  <si>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</si>
  <si>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</si>
  <si>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</si>
  <si>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</si>
  <si>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</si>
  <si>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</si>
  <si>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</si>
  <si>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</si>
  <si>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</si>
  <si>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</si>
  <si>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</si>
  <si>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</si>
  <si>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</si>
  <si>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</si>
  <si>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</si>
  <si>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</si>
  <si>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鹿児島県指宿市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</si>
  <si>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</si>
  <si>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</si>
  <si>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</si>
  <si>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</si>
  <si>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</si>
  <si>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</si>
  <si>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</si>
  <si>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</si>
  <si>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</si>
  <si>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</si>
  <si>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</si>
  <si>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</si>
  <si>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</si>
  <si>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</si>
  <si>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</si>
  <si>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</si>
  <si>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</si>
  <si>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</si>
  <si>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</si>
  <si>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</si>
  <si>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</si>
  <si>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</si>
  <si>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</si>
  <si>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</si>
  <si>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</si>
  <si>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</si>
  <si>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</si>
  <si>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</si>
  <si>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</si>
  <si>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</si>
  <si>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</si>
  <si>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</si>
  <si>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</si>
  <si>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指宿市国民健康保険特別会計</t>
    <phoneticPr fontId="5"/>
  </si>
  <si>
    <t>指宿市後期高齢者医療特別会計</t>
    <phoneticPr fontId="5"/>
  </si>
  <si>
    <t>指宿市介護保険特別会計</t>
    <phoneticPr fontId="5"/>
  </si>
  <si>
    <t>指宿市水道事業会計</t>
    <phoneticPr fontId="5"/>
  </si>
  <si>
    <t>法適用企業</t>
    <phoneticPr fontId="5"/>
  </si>
  <si>
    <t>指宿市公共下水道事業会計</t>
    <phoneticPr fontId="5"/>
  </si>
  <si>
    <t>指宿市温泉供給事業会計</t>
    <phoneticPr fontId="5"/>
  </si>
  <si>
    <t>指宿市唐船峡そうめん流し事業特別会計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</si>
  <si>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</si>
  <si>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</si>
  <si>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</si>
  <si>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</si>
  <si>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</si>
  <si>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</si>
  <si>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</si>
  <si>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</si>
  <si>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</si>
  <si>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</si>
  <si>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</si>
  <si>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</si>
  <si>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</si>
  <si>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</si>
  <si>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</si>
  <si>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</si>
  <si>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</si>
  <si>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</si>
  <si>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</si>
  <si>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</si>
  <si>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</si>
  <si>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</si>
  <si>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</si>
  <si>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</si>
  <si>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</si>
  <si>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</si>
  <si>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</si>
  <si>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</si>
  <si>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</si>
  <si>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</si>
  <si>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</si>
  <si>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</si>
  <si>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</si>
  <si>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</si>
  <si>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</si>
  <si>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</si>
  <si>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</si>
  <si>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</si>
  <si>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</si>
  <si>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</si>
  <si>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</si>
  <si>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</si>
  <si>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</si>
  <si>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</si>
  <si>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</si>
  <si>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</si>
  <si>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</si>
  <si>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</si>
  <si>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</si>
  <si>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</si>
  <si>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</si>
  <si>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</si>
  <si>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</si>
  <si>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</si>
  <si>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</si>
  <si>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</si>
  <si>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</si>
  <si>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</si>
  <si>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</si>
  <si>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</si>
  <si>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</si>
  <si>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</si>
  <si>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</si>
  <si>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</si>
  <si>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</si>
  <si>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</si>
  <si>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</si>
  <si>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</si>
  <si>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</si>
  <si>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</si>
  <si>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</si>
  <si>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</si>
  <si>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</si>
  <si>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</si>
  <si>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</si>
  <si>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</si>
  <si>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</si>
  <si>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</si>
  <si>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</si>
  <si>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</si>
  <si>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</si>
  <si>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</si>
  <si>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</si>
  <si>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</si>
  <si>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</si>
  <si>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</si>
  <si>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</si>
  <si>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</si>
  <si>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</si>
  <si>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</si>
  <si>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</si>
  <si>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</si>
  <si>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</si>
  <si>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</si>
  <si>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</si>
  <si>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</si>
  <si>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</si>
  <si>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</si>
  <si>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</si>
  <si>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</si>
  <si>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</si>
  <si>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</si>
  <si>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</si>
  <si>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</si>
  <si>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</si>
  <si>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</si>
  <si>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</si>
  <si>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</si>
  <si>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</si>
  <si>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</si>
  <si>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</si>
  <si>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</si>
  <si>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</si>
  <si>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</si>
  <si>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</si>
  <si>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</si>
  <si>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</si>
  <si>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</si>
  <si>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</si>
  <si>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</si>
  <si>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</si>
  <si>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</si>
  <si>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</si>
  <si>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</si>
  <si>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</si>
  <si>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</si>
  <si>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</si>
  <si>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</si>
  <si>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</si>
  <si>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</si>
  <si>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</si>
  <si>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</si>
  <si>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</si>
  <si>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</si>
  <si>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</si>
  <si>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</si>
  <si>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3.06</t>
  </si>
  <si>
    <t>▲ 4.89</t>
  </si>
  <si>
    <t>▲ 4.36</t>
  </si>
  <si>
    <t>▲ 5.38</t>
  </si>
  <si>
    <t>一般会計</t>
  </si>
  <si>
    <t>指宿市水道事業会計</t>
  </si>
  <si>
    <t>指宿市介護保険特別会計</t>
  </si>
  <si>
    <t>指宿市公共下水道事業会計</t>
  </si>
  <si>
    <t>指宿市国民健康保険特別会計</t>
  </si>
  <si>
    <t>指宿市温泉供給事業会計</t>
  </si>
  <si>
    <t>指宿市唐船峡そうめん流し事業特別会計</t>
  </si>
  <si>
    <t>指宿市後期高齢者医療特別会計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</si>
  <si>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</si>
  <si>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</si>
  <si>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</si>
  <si>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</si>
  <si>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</si>
  <si>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</si>
  <si>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</si>
  <si>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</si>
  <si>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鹿児島県市町村総合事務組合</t>
    <rPh sb="0" eb="4">
      <t>カゴシマケン</t>
    </rPh>
    <rPh sb="4" eb="7">
      <t>シチョウソン</t>
    </rPh>
    <rPh sb="7" eb="9">
      <t>ソウゴウ</t>
    </rPh>
    <rPh sb="9" eb="13">
      <t>ジムクミアイ</t>
    </rPh>
    <phoneticPr fontId="2"/>
  </si>
  <si>
    <t>指宿南九州消防組合</t>
    <rPh sb="0" eb="2">
      <t>イブスキ</t>
    </rPh>
    <rPh sb="2" eb="5">
      <t>ミナミキュウシュウ</t>
    </rPh>
    <rPh sb="5" eb="7">
      <t>ショウボウ</t>
    </rPh>
    <rPh sb="7" eb="9">
      <t>クミアイ</t>
    </rPh>
    <phoneticPr fontId="2"/>
  </si>
  <si>
    <t>指宿広域市町村圏組合</t>
    <rPh sb="0" eb="2">
      <t>イブスキ</t>
    </rPh>
    <rPh sb="2" eb="4">
      <t>コウイキ</t>
    </rPh>
    <rPh sb="4" eb="8">
      <t>シチョウソンケン</t>
    </rPh>
    <rPh sb="8" eb="10">
      <t>クミアイ</t>
    </rPh>
    <phoneticPr fontId="2"/>
  </si>
  <si>
    <t>鹿児島県後期高齢者医療広域連合　一般会計</t>
    <rPh sb="0" eb="4">
      <t>カゴシマケン</t>
    </rPh>
    <rPh sb="4" eb="9">
      <t>コウキコウレイシャ</t>
    </rPh>
    <rPh sb="9" eb="11">
      <t>イリョウ</t>
    </rPh>
    <rPh sb="11" eb="15">
      <t>コウイキレンゴウ</t>
    </rPh>
    <rPh sb="16" eb="20">
      <t>イッパンカイケイ</t>
    </rPh>
    <phoneticPr fontId="2"/>
  </si>
  <si>
    <t>鹿児島県後期高齢者医療広域連合　後期高齢者医療特別会計</t>
    <rPh sb="0" eb="4">
      <t>カゴシマケン</t>
    </rPh>
    <rPh sb="4" eb="9">
      <t>コウキコウレイシャ</t>
    </rPh>
    <rPh sb="9" eb="11">
      <t>イリョウ</t>
    </rPh>
    <rPh sb="11" eb="15">
      <t>コウイキレンゴウ</t>
    </rPh>
    <rPh sb="16" eb="21">
      <t>コウキコウレイシャ</t>
    </rPh>
    <rPh sb="21" eb="23">
      <t>イリョウ</t>
    </rPh>
    <rPh sb="23" eb="27">
      <t>トクベツカイケイ</t>
    </rPh>
    <phoneticPr fontId="2"/>
  </si>
  <si>
    <t>指宿市土地開発公社</t>
    <rPh sb="0" eb="2">
      <t>イブスキ</t>
    </rPh>
    <rPh sb="2" eb="3">
      <t>シ</t>
    </rPh>
    <rPh sb="3" eb="9">
      <t>トチカイハツコウシャ</t>
    </rPh>
    <phoneticPr fontId="2"/>
  </si>
  <si>
    <t>指宿温泉まちづくり公社</t>
    <rPh sb="0" eb="4">
      <t>イブスキオンセン</t>
    </rPh>
    <rPh sb="9" eb="11">
      <t>コウシャ</t>
    </rPh>
    <phoneticPr fontId="2"/>
  </si>
  <si>
    <t>○</t>
    <phoneticPr fontId="2"/>
  </si>
  <si>
    <t>ふるさと応援基金</t>
    <rPh sb="4" eb="8">
      <t>オウエンキキン</t>
    </rPh>
    <phoneticPr fontId="5"/>
  </si>
  <si>
    <t>鹿児島県市町村職員退職手当組合負担金準備基金</t>
    <rPh sb="0" eb="4">
      <t>カゴシマケン</t>
    </rPh>
    <rPh sb="4" eb="7">
      <t>シチョウソン</t>
    </rPh>
    <rPh sb="7" eb="9">
      <t>ショクイン</t>
    </rPh>
    <rPh sb="9" eb="11">
      <t>タイショク</t>
    </rPh>
    <rPh sb="11" eb="13">
      <t>テアテ</t>
    </rPh>
    <rPh sb="13" eb="15">
      <t>クミアイ</t>
    </rPh>
    <rPh sb="15" eb="18">
      <t>フタンキン</t>
    </rPh>
    <rPh sb="18" eb="20">
      <t>ジュンビ</t>
    </rPh>
    <rPh sb="20" eb="22">
      <t>キキン</t>
    </rPh>
    <phoneticPr fontId="2"/>
  </si>
  <si>
    <t>公共施設整備基金</t>
    <rPh sb="0" eb="4">
      <t>コウキョウシセツ</t>
    </rPh>
    <rPh sb="4" eb="8">
      <t>セイビキキン</t>
    </rPh>
    <phoneticPr fontId="2"/>
  </si>
  <si>
    <t>合併まちづくり基金</t>
    <phoneticPr fontId="5"/>
  </si>
  <si>
    <t>ふるさと振興基金</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</si>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</sst>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9"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cellStyleXfs>
  <cellXfs count="121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haredStrings" Target="sharedStrings.xml" /><Relationship Id="rId2" Type="http://schemas.openxmlformats.org/officeDocument/2006/relationships/worksheet" Target="worksheets/sheet2.xml" /><Relationship Id="rId16"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theme" Target="theme/theme1.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94081</c:v>
                </c:pt>
                <c:pt idx="1">
                  <c:v>92632</c:v>
                </c:pt>
                <c:pt idx="2">
                  <c:v>96469</c:v>
                </c:pt>
                <c:pt idx="3">
                  <c:v>85743</c:v>
                </c:pt>
                <c:pt idx="4">
                  <c:v>92509</c:v>
                </c:pt>
              </c:numCache>
            </c:numRef>
          </c:val>
          <c:smooth val="0"/>
          <c:extLst>
            <c:ext xmlns:c16="http://schemas.microsoft.com/office/drawing/2014/chart" uri="{C3380CC4-5D6E-409C-BE32-E72D297353CC}">
              <c16:uniqueId val="{00000000-DBC9-41BA-AA8B-5879FC2BEE2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119705</c:v>
                </c:pt>
                <c:pt idx="1">
                  <c:v>184568</c:v>
                </c:pt>
                <c:pt idx="2">
                  <c:v>145030</c:v>
                </c:pt>
                <c:pt idx="3">
                  <c:v>103108</c:v>
                </c:pt>
                <c:pt idx="4">
                  <c:v>80024</c:v>
                </c:pt>
              </c:numCache>
            </c:numRef>
          </c:val>
          <c:smooth val="0"/>
          <c:extLst>
            <c:ext xmlns:c16="http://schemas.microsoft.com/office/drawing/2014/chart" uri="{C3380CC4-5D6E-409C-BE32-E72D297353CC}">
              <c16:uniqueId val="{00000001-DBC9-41BA-AA8B-5879FC2BEE2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6.76</c:v>
                </c:pt>
                <c:pt idx="1">
                  <c:v>7.28</c:v>
                </c:pt>
                <c:pt idx="2">
                  <c:v>9.8800000000000008</c:v>
                </c:pt>
                <c:pt idx="3">
                  <c:v>10.65</c:v>
                </c:pt>
                <c:pt idx="4">
                  <c:v>7.16</c:v>
                </c:pt>
              </c:numCache>
            </c:numRef>
          </c:val>
          <c:extLst>
            <c:ext xmlns:c16="http://schemas.microsoft.com/office/drawing/2014/chart" uri="{C3380CC4-5D6E-409C-BE32-E72D297353CC}">
              <c16:uniqueId val="{00000000-CFDB-4A99-9B48-C260648D22E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21.29</c:v>
                </c:pt>
                <c:pt idx="1">
                  <c:v>18.41</c:v>
                </c:pt>
                <c:pt idx="2">
                  <c:v>21.7</c:v>
                </c:pt>
                <c:pt idx="3">
                  <c:v>22</c:v>
                </c:pt>
                <c:pt idx="4">
                  <c:v>25.11</c:v>
                </c:pt>
              </c:numCache>
            </c:numRef>
          </c:val>
          <c:extLst>
            <c:ext xmlns:c16="http://schemas.microsoft.com/office/drawing/2014/chart" uri="{C3380CC4-5D6E-409C-BE32-E72D297353CC}">
              <c16:uniqueId val="{00000001-CFDB-4A99-9B48-C260648D22E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-3.06</c:v>
                </c:pt>
                <c:pt idx="1">
                  <c:v>-4.8899999999999997</c:v>
                </c:pt>
                <c:pt idx="2">
                  <c:v>2.88</c:v>
                </c:pt>
                <c:pt idx="3">
                  <c:v>-4.3600000000000003</c:v>
                </c:pt>
                <c:pt idx="4">
                  <c:v>-5.38</c:v>
                </c:pt>
              </c:numCache>
            </c:numRef>
          </c:val>
          <c:smooth val="0"/>
          <c:extLst>
            <c:ext xmlns:c16="http://schemas.microsoft.com/office/drawing/2014/chart" uri="{C3380CC4-5D6E-409C-BE32-E72D297353CC}">
              <c16:uniqueId val="{00000002-CFDB-4A99-9B48-C260648D22E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0.31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E0D-4A17-BABC-C83297C5A8A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E0D-4A17-BABC-C83297C5A8A3}"/>
            </c:ext>
          </c:extLst>
        </c:ser>
        <c:ser>
          <c:idx val="2"/>
          <c:order val="2"/>
          <c:tx>
            <c:strRef>
              <c:f>データシート!$A$29</c:f>
              <c:strCache>
                <c:ptCount val="1"/>
                <c:pt idx="0">
                  <c:v>指宿市後期高齢者医療特別会計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0.02</c:v>
                </c:pt>
                <c:pt idx="8">
                  <c:v>#N/A</c:v>
                </c:pt>
                <c:pt idx="9">
                  <c:v>0.02</c:v>
                </c:pt>
              </c:numCache>
            </c:numRef>
          </c:val>
          <c:extLst>
            <c:ext xmlns:c16="http://schemas.microsoft.com/office/drawing/2014/chart" uri="{C3380CC4-5D6E-409C-BE32-E72D297353CC}">
              <c16:uniqueId val="{00000002-FE0D-4A17-BABC-C83297C5A8A3}"/>
            </c:ext>
          </c:extLst>
        </c:ser>
        <c:ser>
          <c:idx val="3"/>
          <c:order val="3"/>
          <c:tx>
            <c:strRef>
              <c:f>データシート!$A$30</c:f>
              <c:strCache>
                <c:ptCount val="1"/>
                <c:pt idx="0">
                  <c:v>指宿市唐船峡そうめん流し事業特別会計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0.15</c:v>
                </c:pt>
                <c:pt idx="2">
                  <c:v>#N/A</c:v>
                </c:pt>
                <c:pt idx="3">
                  <c:v>0.12</c:v>
                </c:pt>
                <c:pt idx="4">
                  <c:v>#N/A</c:v>
                </c:pt>
                <c:pt idx="5">
                  <c:v>0.1</c:v>
                </c:pt>
                <c:pt idx="6">
                  <c:v>#N/A</c:v>
                </c:pt>
                <c:pt idx="7">
                  <c:v>0.1</c:v>
                </c:pt>
                <c:pt idx="8">
                  <c:v>#N/A</c:v>
                </c:pt>
                <c:pt idx="9">
                  <c:v>0.12</c:v>
                </c:pt>
              </c:numCache>
            </c:numRef>
          </c:val>
          <c:extLst>
            <c:ext xmlns:c16="http://schemas.microsoft.com/office/drawing/2014/chart" uri="{C3380CC4-5D6E-409C-BE32-E72D297353CC}">
              <c16:uniqueId val="{00000003-FE0D-4A17-BABC-C83297C5A8A3}"/>
            </c:ext>
          </c:extLst>
        </c:ser>
        <c:ser>
          <c:idx val="4"/>
          <c:order val="4"/>
          <c:tx>
            <c:strRef>
              <c:f>データシート!$A$31</c:f>
              <c:strCache>
                <c:ptCount val="1"/>
                <c:pt idx="0">
                  <c:v>指宿市温泉供給事業会計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#N/A</c:v>
                </c:pt>
                <c:pt idx="3">
                  <c:v>0.27</c:v>
                </c:pt>
                <c:pt idx="4">
                  <c:v>#N/A</c:v>
                </c:pt>
                <c:pt idx="5">
                  <c:v>0.3</c:v>
                </c:pt>
                <c:pt idx="6">
                  <c:v>#N/A</c:v>
                </c:pt>
                <c:pt idx="7">
                  <c:v>0.36</c:v>
                </c:pt>
                <c:pt idx="8">
                  <c:v>#N/A</c:v>
                </c:pt>
                <c:pt idx="9">
                  <c:v>0.4</c:v>
                </c:pt>
              </c:numCache>
            </c:numRef>
          </c:val>
          <c:extLst>
            <c:ext xmlns:c16="http://schemas.microsoft.com/office/drawing/2014/chart" uri="{C3380CC4-5D6E-409C-BE32-E72D297353CC}">
              <c16:uniqueId val="{00000004-FE0D-4A17-BABC-C83297C5A8A3}"/>
            </c:ext>
          </c:extLst>
        </c:ser>
        <c:ser>
          <c:idx val="5"/>
          <c:order val="5"/>
          <c:tx>
            <c:strRef>
              <c:f>データシート!$A$32</c:f>
              <c:strCache>
                <c:ptCount val="1"/>
                <c:pt idx="0">
                  <c:v>指宿市国民健康保険特別会計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0.85</c:v>
                </c:pt>
                <c:pt idx="2">
                  <c:v>#N/A</c:v>
                </c:pt>
                <c:pt idx="3">
                  <c:v>0.65</c:v>
                </c:pt>
                <c:pt idx="4">
                  <c:v>#N/A</c:v>
                </c:pt>
                <c:pt idx="5">
                  <c:v>1.24</c:v>
                </c:pt>
                <c:pt idx="6">
                  <c:v>#N/A</c:v>
                </c:pt>
                <c:pt idx="7">
                  <c:v>0.72</c:v>
                </c:pt>
                <c:pt idx="8">
                  <c:v>#N/A</c:v>
                </c:pt>
                <c:pt idx="9">
                  <c:v>0.66</c:v>
                </c:pt>
              </c:numCache>
            </c:numRef>
          </c:val>
          <c:extLst>
            <c:ext xmlns:c16="http://schemas.microsoft.com/office/drawing/2014/chart" uri="{C3380CC4-5D6E-409C-BE32-E72D297353CC}">
              <c16:uniqueId val="{00000005-FE0D-4A17-BABC-C83297C5A8A3}"/>
            </c:ext>
          </c:extLst>
        </c:ser>
        <c:ser>
          <c:idx val="6"/>
          <c:order val="6"/>
          <c:tx>
            <c:strRef>
              <c:f>データシート!$A$33</c:f>
              <c:strCache>
                <c:ptCount val="1"/>
                <c:pt idx="0">
                  <c:v>指宿市公共下水道事業会計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1.05</c:v>
                </c:pt>
                <c:pt idx="2">
                  <c:v>#N/A</c:v>
                </c:pt>
                <c:pt idx="3">
                  <c:v>0.19</c:v>
                </c:pt>
                <c:pt idx="4">
                  <c:v>#N/A</c:v>
                </c:pt>
                <c:pt idx="5">
                  <c:v>0.42</c:v>
                </c:pt>
                <c:pt idx="6">
                  <c:v>#N/A</c:v>
                </c:pt>
                <c:pt idx="7">
                  <c:v>0.69</c:v>
                </c:pt>
                <c:pt idx="8">
                  <c:v>#N/A</c:v>
                </c:pt>
                <c:pt idx="9">
                  <c:v>1.4</c:v>
                </c:pt>
              </c:numCache>
            </c:numRef>
          </c:val>
          <c:extLst>
            <c:ext xmlns:c16="http://schemas.microsoft.com/office/drawing/2014/chart" uri="{C3380CC4-5D6E-409C-BE32-E72D297353CC}">
              <c16:uniqueId val="{00000006-FE0D-4A17-BABC-C83297C5A8A3}"/>
            </c:ext>
          </c:extLst>
        </c:ser>
        <c:ser>
          <c:idx val="7"/>
          <c:order val="7"/>
          <c:tx>
            <c:strRef>
              <c:f>データシート!$A$34</c:f>
              <c:strCache>
                <c:ptCount val="1"/>
                <c:pt idx="0">
                  <c:v>指宿市介護保険特別会計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1.68</c:v>
                </c:pt>
                <c:pt idx="2">
                  <c:v>#N/A</c:v>
                </c:pt>
                <c:pt idx="3">
                  <c:v>1.49</c:v>
                </c:pt>
                <c:pt idx="4">
                  <c:v>#N/A</c:v>
                </c:pt>
                <c:pt idx="5">
                  <c:v>2.4</c:v>
                </c:pt>
                <c:pt idx="6">
                  <c:v>#N/A</c:v>
                </c:pt>
                <c:pt idx="7">
                  <c:v>3.14</c:v>
                </c:pt>
                <c:pt idx="8">
                  <c:v>#N/A</c:v>
                </c:pt>
                <c:pt idx="9">
                  <c:v>3.65</c:v>
                </c:pt>
              </c:numCache>
            </c:numRef>
          </c:val>
          <c:extLst>
            <c:ext xmlns:c16="http://schemas.microsoft.com/office/drawing/2014/chart" uri="{C3380CC4-5D6E-409C-BE32-E72D297353CC}">
              <c16:uniqueId val="{00000007-FE0D-4A17-BABC-C83297C5A8A3}"/>
            </c:ext>
          </c:extLst>
        </c:ser>
        <c:ser>
          <c:idx val="8"/>
          <c:order val="8"/>
          <c:tx>
            <c:strRef>
              <c:f>データシート!$A$35</c:f>
              <c:strCache>
                <c:ptCount val="1"/>
                <c:pt idx="0">
                  <c:v>指宿市水道事業会計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3.52</c:v>
                </c:pt>
                <c:pt idx="2">
                  <c:v>#N/A</c:v>
                </c:pt>
                <c:pt idx="3">
                  <c:v>4.16</c:v>
                </c:pt>
                <c:pt idx="4">
                  <c:v>#N/A</c:v>
                </c:pt>
                <c:pt idx="5">
                  <c:v>4.72</c:v>
                </c:pt>
                <c:pt idx="6">
                  <c:v>#N/A</c:v>
                </c:pt>
                <c:pt idx="7">
                  <c:v>4.5999999999999996</c:v>
                </c:pt>
                <c:pt idx="8">
                  <c:v>#N/A</c:v>
                </c:pt>
                <c:pt idx="9">
                  <c:v>4.63</c:v>
                </c:pt>
              </c:numCache>
            </c:numRef>
          </c:val>
          <c:extLst>
            <c:ext xmlns:c16="http://schemas.microsoft.com/office/drawing/2014/chart" uri="{C3380CC4-5D6E-409C-BE32-E72D297353CC}">
              <c16:uniqueId val="{00000008-FE0D-4A17-BABC-C83297C5A8A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6.76</c:v>
                </c:pt>
                <c:pt idx="2">
                  <c:v>#N/A</c:v>
                </c:pt>
                <c:pt idx="3">
                  <c:v>7.27</c:v>
                </c:pt>
                <c:pt idx="4">
                  <c:v>#N/A</c:v>
                </c:pt>
                <c:pt idx="5">
                  <c:v>9.8800000000000008</c:v>
                </c:pt>
                <c:pt idx="6">
                  <c:v>#N/A</c:v>
                </c:pt>
                <c:pt idx="7">
                  <c:v>10.64</c:v>
                </c:pt>
                <c:pt idx="8">
                  <c:v>#N/A</c:v>
                </c:pt>
                <c:pt idx="9">
                  <c:v>7.16</c:v>
                </c:pt>
              </c:numCache>
            </c:numRef>
          </c:val>
          <c:extLst>
            <c:ext xmlns:c16="http://schemas.microsoft.com/office/drawing/2014/chart" uri="{C3380CC4-5D6E-409C-BE32-E72D297353CC}">
              <c16:uniqueId val="{00000009-FE0D-4A17-BABC-C83297C5A8A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2604</c:v>
                </c:pt>
                <c:pt idx="5">
                  <c:v>2621</c:v>
                </c:pt>
                <c:pt idx="8">
                  <c:v>2657</c:v>
                </c:pt>
                <c:pt idx="11">
                  <c:v>2667</c:v>
                </c:pt>
                <c:pt idx="14">
                  <c:v>2748</c:v>
                </c:pt>
              </c:numCache>
            </c:numRef>
          </c:val>
          <c:extLst>
            <c:ext xmlns:c16="http://schemas.microsoft.com/office/drawing/2014/chart" uri="{C3380CC4-5D6E-409C-BE32-E72D297353CC}">
              <c16:uniqueId val="{00000000-8631-49F1-86DE-990FFB89ED0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631-49F1-86DE-990FFB89ED0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5</c:v>
                </c:pt>
                <c:pt idx="3">
                  <c:v>0</c:v>
                </c:pt>
                <c:pt idx="6">
                  <c:v>0</c:v>
                </c:pt>
                <c:pt idx="9">
                  <c:v>0</c:v>
                </c:pt>
                <c:pt idx="12">
                  <c:v>0</c:v>
                </c:pt>
              </c:numCache>
            </c:numRef>
          </c:val>
          <c:extLst>
            <c:ext xmlns:c16="http://schemas.microsoft.com/office/drawing/2014/chart" uri="{C3380CC4-5D6E-409C-BE32-E72D297353CC}">
              <c16:uniqueId val="{00000002-8631-49F1-86DE-990FFB89ED0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388</c:v>
                </c:pt>
                <c:pt idx="3">
                  <c:v>503</c:v>
                </c:pt>
                <c:pt idx="6">
                  <c:v>562</c:v>
                </c:pt>
                <c:pt idx="9">
                  <c:v>569</c:v>
                </c:pt>
                <c:pt idx="12">
                  <c:v>579</c:v>
                </c:pt>
              </c:numCache>
            </c:numRef>
          </c:val>
          <c:extLst>
            <c:ext xmlns:c16="http://schemas.microsoft.com/office/drawing/2014/chart" uri="{C3380CC4-5D6E-409C-BE32-E72D297353CC}">
              <c16:uniqueId val="{00000003-8631-49F1-86DE-990FFB89ED0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238</c:v>
                </c:pt>
                <c:pt idx="3">
                  <c:v>247</c:v>
                </c:pt>
                <c:pt idx="6">
                  <c:v>228</c:v>
                </c:pt>
                <c:pt idx="9">
                  <c:v>265</c:v>
                </c:pt>
                <c:pt idx="12">
                  <c:v>256</c:v>
                </c:pt>
              </c:numCache>
            </c:numRef>
          </c:val>
          <c:extLst>
            <c:ext xmlns:c16="http://schemas.microsoft.com/office/drawing/2014/chart" uri="{C3380CC4-5D6E-409C-BE32-E72D297353CC}">
              <c16:uniqueId val="{00000004-8631-49F1-86DE-990FFB89ED0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31-49F1-86DE-990FFB89ED0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631-49F1-86DE-990FFB89ED0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2934</c:v>
                </c:pt>
                <c:pt idx="3">
                  <c:v>2841</c:v>
                </c:pt>
                <c:pt idx="6">
                  <c:v>2870</c:v>
                </c:pt>
                <c:pt idx="9">
                  <c:v>2796</c:v>
                </c:pt>
                <c:pt idx="12">
                  <c:v>2947</c:v>
                </c:pt>
              </c:numCache>
            </c:numRef>
          </c:val>
          <c:extLst>
            <c:ext xmlns:c16="http://schemas.microsoft.com/office/drawing/2014/chart" uri="{C3380CC4-5D6E-409C-BE32-E72D297353CC}">
              <c16:uniqueId val="{00000007-8631-49F1-86DE-990FFB89ED0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961</c:v>
                </c:pt>
                <c:pt idx="2">
                  <c:v>#N/A</c:v>
                </c:pt>
                <c:pt idx="3">
                  <c:v>#N/A</c:v>
                </c:pt>
                <c:pt idx="4">
                  <c:v>970</c:v>
                </c:pt>
                <c:pt idx="5">
                  <c:v>#N/A</c:v>
                </c:pt>
                <c:pt idx="6">
                  <c:v>#N/A</c:v>
                </c:pt>
                <c:pt idx="7">
                  <c:v>1003</c:v>
                </c:pt>
                <c:pt idx="8">
                  <c:v>#N/A</c:v>
                </c:pt>
                <c:pt idx="9">
                  <c:v>#N/A</c:v>
                </c:pt>
                <c:pt idx="10">
                  <c:v>963</c:v>
                </c:pt>
                <c:pt idx="11">
                  <c:v>#N/A</c:v>
                </c:pt>
                <c:pt idx="12">
                  <c:v>#N/A</c:v>
                </c:pt>
                <c:pt idx="13">
                  <c:v>1034</c:v>
                </c:pt>
                <c:pt idx="14">
                  <c:v>#N/A</c:v>
                </c:pt>
              </c:numCache>
            </c:numRef>
          </c:val>
          <c:smooth val="0"/>
          <c:extLst>
            <c:ext xmlns:c16="http://schemas.microsoft.com/office/drawing/2014/chart" uri="{C3380CC4-5D6E-409C-BE32-E72D297353CC}">
              <c16:uniqueId val="{00000008-8631-49F1-86DE-990FFB89ED0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27200</c:v>
                </c:pt>
                <c:pt idx="5">
                  <c:v>28310</c:v>
                </c:pt>
                <c:pt idx="8">
                  <c:v>27601</c:v>
                </c:pt>
                <c:pt idx="11">
                  <c:v>28255</c:v>
                </c:pt>
                <c:pt idx="14">
                  <c:v>27359</c:v>
                </c:pt>
              </c:numCache>
            </c:numRef>
          </c:val>
          <c:extLst>
            <c:ext xmlns:c16="http://schemas.microsoft.com/office/drawing/2014/chart" uri="{C3380CC4-5D6E-409C-BE32-E72D297353CC}">
              <c16:uniqueId val="{00000000-E0B8-40EC-A80C-636508B912B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892</c:v>
                </c:pt>
                <c:pt idx="5">
                  <c:v>842</c:v>
                </c:pt>
                <c:pt idx="8">
                  <c:v>903</c:v>
                </c:pt>
                <c:pt idx="11">
                  <c:v>836</c:v>
                </c:pt>
                <c:pt idx="14">
                  <c:v>927</c:v>
                </c:pt>
              </c:numCache>
            </c:numRef>
          </c:val>
          <c:extLst>
            <c:ext xmlns:c16="http://schemas.microsoft.com/office/drawing/2014/chart" uri="{C3380CC4-5D6E-409C-BE32-E72D297353CC}">
              <c16:uniqueId val="{00000001-E0B8-40EC-A80C-636508B912B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6866</c:v>
                </c:pt>
                <c:pt idx="5">
                  <c:v>5922</c:v>
                </c:pt>
                <c:pt idx="8">
                  <c:v>6997</c:v>
                </c:pt>
                <c:pt idx="11">
                  <c:v>7517</c:v>
                </c:pt>
                <c:pt idx="14">
                  <c:v>8787</c:v>
                </c:pt>
              </c:numCache>
            </c:numRef>
          </c:val>
          <c:extLst>
            <c:ext xmlns:c16="http://schemas.microsoft.com/office/drawing/2014/chart" uri="{C3380CC4-5D6E-409C-BE32-E72D297353CC}">
              <c16:uniqueId val="{00000002-E0B8-40EC-A80C-636508B912B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B8-40EC-A80C-636508B912B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B8-40EC-A80C-636508B912B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370</c:v>
                </c:pt>
                <c:pt idx="3">
                  <c:v>365</c:v>
                </c:pt>
                <c:pt idx="6">
                  <c:v>362</c:v>
                </c:pt>
                <c:pt idx="9">
                  <c:v>357</c:v>
                </c:pt>
                <c:pt idx="12">
                  <c:v>355</c:v>
                </c:pt>
              </c:numCache>
            </c:numRef>
          </c:val>
          <c:extLst>
            <c:ext xmlns:c16="http://schemas.microsoft.com/office/drawing/2014/chart" uri="{C3380CC4-5D6E-409C-BE32-E72D297353CC}">
              <c16:uniqueId val="{00000005-E0B8-40EC-A80C-636508B912B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3051</c:v>
                </c:pt>
                <c:pt idx="3">
                  <c:v>2936</c:v>
                </c:pt>
                <c:pt idx="6">
                  <c:v>2752</c:v>
                </c:pt>
                <c:pt idx="9">
                  <c:v>2710</c:v>
                </c:pt>
                <c:pt idx="12">
                  <c:v>2789</c:v>
                </c:pt>
              </c:numCache>
            </c:numRef>
          </c:val>
          <c:extLst>
            <c:ext xmlns:c16="http://schemas.microsoft.com/office/drawing/2014/chart" uri="{C3380CC4-5D6E-409C-BE32-E72D297353CC}">
              <c16:uniqueId val="{00000006-E0B8-40EC-A80C-636508B912B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4503</c:v>
                </c:pt>
                <c:pt idx="3">
                  <c:v>4145</c:v>
                </c:pt>
                <c:pt idx="6">
                  <c:v>3742</c:v>
                </c:pt>
                <c:pt idx="9">
                  <c:v>3288</c:v>
                </c:pt>
                <c:pt idx="12">
                  <c:v>2869</c:v>
                </c:pt>
              </c:numCache>
            </c:numRef>
          </c:val>
          <c:extLst>
            <c:ext xmlns:c16="http://schemas.microsoft.com/office/drawing/2014/chart" uri="{C3380CC4-5D6E-409C-BE32-E72D297353CC}">
              <c16:uniqueId val="{00000007-E0B8-40EC-A80C-636508B912B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2525</c:v>
                </c:pt>
                <c:pt idx="3">
                  <c:v>2417</c:v>
                </c:pt>
                <c:pt idx="6">
                  <c:v>2156</c:v>
                </c:pt>
                <c:pt idx="9">
                  <c:v>2133</c:v>
                </c:pt>
                <c:pt idx="12">
                  <c:v>2153</c:v>
                </c:pt>
              </c:numCache>
            </c:numRef>
          </c:val>
          <c:extLst>
            <c:ext xmlns:c16="http://schemas.microsoft.com/office/drawing/2014/chart" uri="{C3380CC4-5D6E-409C-BE32-E72D297353CC}">
              <c16:uniqueId val="{00000008-E0B8-40EC-A80C-636508B912B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0B8-40EC-A80C-636508B912B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27804</c:v>
                </c:pt>
                <c:pt idx="3">
                  <c:v>30369</c:v>
                </c:pt>
                <c:pt idx="6">
                  <c:v>31487</c:v>
                </c:pt>
                <c:pt idx="9">
                  <c:v>31539</c:v>
                </c:pt>
                <c:pt idx="12">
                  <c:v>30830</c:v>
                </c:pt>
              </c:numCache>
            </c:numRef>
          </c:val>
          <c:extLst>
            <c:ext xmlns:c16="http://schemas.microsoft.com/office/drawing/2014/chart" uri="{C3380CC4-5D6E-409C-BE32-E72D297353CC}">
              <c16:uniqueId val="{0000000A-E0B8-40EC-A80C-636508B912B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3294</c:v>
                </c:pt>
                <c:pt idx="2">
                  <c:v>#N/A</c:v>
                </c:pt>
                <c:pt idx="3">
                  <c:v>#N/A</c:v>
                </c:pt>
                <c:pt idx="4">
                  <c:v>5159</c:v>
                </c:pt>
                <c:pt idx="5">
                  <c:v>#N/A</c:v>
                </c:pt>
                <c:pt idx="6">
                  <c:v>#N/A</c:v>
                </c:pt>
                <c:pt idx="7">
                  <c:v>4998</c:v>
                </c:pt>
                <c:pt idx="8">
                  <c:v>#N/A</c:v>
                </c:pt>
                <c:pt idx="9">
                  <c:v>#N/A</c:v>
                </c:pt>
                <c:pt idx="10">
                  <c:v>3419</c:v>
                </c:pt>
                <c:pt idx="11">
                  <c:v>#N/A</c:v>
                </c:pt>
                <c:pt idx="12">
                  <c:v>#N/A</c:v>
                </c:pt>
                <c:pt idx="13">
                  <c:v>1923</c:v>
                </c:pt>
                <c:pt idx="14">
                  <c:v>#N/A</c:v>
                </c:pt>
              </c:numCache>
            </c:numRef>
          </c:val>
          <c:smooth val="0"/>
          <c:extLst>
            <c:ext xmlns:c16="http://schemas.microsoft.com/office/drawing/2014/chart" uri="{C3380CC4-5D6E-409C-BE32-E72D297353CC}">
              <c16:uniqueId val="{0000000B-E0B8-40EC-A80C-636508B912B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2879</c:v>
                </c:pt>
                <c:pt idx="1">
                  <c:v>2883</c:v>
                </c:pt>
                <c:pt idx="2">
                  <c:v>3320</c:v>
                </c:pt>
              </c:numCache>
            </c:numRef>
          </c:val>
          <c:extLst>
            <c:ext xmlns:c16="http://schemas.microsoft.com/office/drawing/2014/chart" uri="{C3380CC4-5D6E-409C-BE32-E72D297353CC}">
              <c16:uniqueId val="{00000000-2EB9-4B52-87BE-5A076EAF9C6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1610</c:v>
                </c:pt>
                <c:pt idx="1">
                  <c:v>1719</c:v>
                </c:pt>
                <c:pt idx="2">
                  <c:v>1831</c:v>
                </c:pt>
              </c:numCache>
            </c:numRef>
          </c:val>
          <c:extLst>
            <c:ext xmlns:c16="http://schemas.microsoft.com/office/drawing/2014/chart" uri="{C3380CC4-5D6E-409C-BE32-E72D297353CC}">
              <c16:uniqueId val="{00000001-2EB9-4B52-87BE-5A076EAF9C6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2851</c:v>
                </c:pt>
                <c:pt idx="1">
                  <c:v>2971</c:v>
                </c:pt>
                <c:pt idx="2">
                  <c:v>2904</c:v>
                </c:pt>
              </c:numCache>
            </c:numRef>
          </c:val>
          <c:extLst>
            <c:ext xmlns:c16="http://schemas.microsoft.com/office/drawing/2014/chart" uri="{C3380CC4-5D6E-409C-BE32-E72D297353CC}">
              <c16:uniqueId val="{00000002-2EB9-4B52-87BE-5A076EAF9C6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37,920
37,275
148.82
27,508,162
26,475,519
946,755
13,218,753
30,830,167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ポイント低下し，類似団体平均値よりも</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ポイント下回った。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令和３年の財政力指数の分子を構成する標準税収入額内の令和２年度分離譲渡所得に係る精算額において，収入錯誤があったことにより，単年度の財政力指数が</a:t>
          </a:r>
          <a:r>
            <a:rPr kumimoji="1" lang="en-US" altLang="ja-JP" sz="1300">
              <a:latin typeface="ＭＳ Ｐゴシック" panose="020B0600070205080204" pitchFamily="50" charset="-128"/>
              <a:ea typeface="ＭＳ Ｐゴシック" panose="020B0600070205080204" pitchFamily="50" charset="-128"/>
            </a:rPr>
            <a:t>0.30</a:t>
          </a:r>
          <a:r>
            <a:rPr kumimoji="1" lang="ja-JP" altLang="en-US" sz="1300">
              <a:latin typeface="ＭＳ Ｐゴシック" panose="020B0600070205080204" pitchFamily="50" charset="-128"/>
              <a:ea typeface="ＭＳ Ｐゴシック" panose="020B0600070205080204" pitchFamily="50" charset="-128"/>
            </a:rPr>
            <a:t>ポイントとなったことが主な要因である。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事業の精査，公共施設の統廃合，職員の適正配置による人件費抑制や新規地方債の発行を抑えることにより歳出の抑制に努める。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228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63517</xdr:rowOff>
    </xdr:from>
    <xdr:ext cx="762000" cy="259045"/>
    <xdr:sp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92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121920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49530</xdr:rowOff>
    </xdr:from>
    <xdr:to>
      <xdr:col>15</xdr:col>
      <xdr:colOff>82550</xdr:colOff>
      <xdr:row>42</xdr:row>
      <xdr:rowOff>121920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504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73660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71120</xdr:rowOff>
    </xdr:from>
    <xdr:to>
      <xdr:col>19</xdr:col>
      <xdr:colOff>184150</xdr:colOff>
      <xdr:row>43</xdr:row>
      <xdr:rowOff>1270</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064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157497</xdr:rowOff>
    </xdr:from>
    <xdr:ext cx="7620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170180</xdr:rowOff>
    </xdr:from>
    <xdr:to>
      <xdr:col>11</xdr:col>
      <xdr:colOff>82550</xdr:colOff>
      <xdr:row>42</xdr:row>
      <xdr:rowOff>100330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2286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85107</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109237</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経常収支比率は前年度と比較し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ポイント減少し，類似団体平均と比較し，</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歳出については，会計年度任用職員の昇給に伴う人件費の増加，社会保障の充実に伴う扶助費の増加等により経常経費が増加したが，歳入について，経常収入である普通交付税及び市税の増加により減少した。今後も公共施設の更新・長寿命化に係る費用の増加が見込まれることから，事業の精査，公共施設の統廃合，職員の適正配置による人件費抑制などを実施することにより，財政の健全化を図る。</a:t>
          </a:r>
        </a:p>
      </xdr:txBody>
    </xdr:sp>
    <xdr:clientData/>
  </xdr:twoCellAnchor>
  <xdr:oneCellAnchor>
    <xdr:from>
      <xdr:col>3</xdr:col>
      <xdr:colOff>95250</xdr:colOff>
      <xdr:row>54</xdr:row>
      <xdr:rowOff>139700</xdr:rowOff>
    </xdr:from>
    <xdr:ext cx="298543" cy="225703"/>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56424</xdr:rowOff>
    </xdr:from>
    <xdr:to>
      <xdr:col>23</xdr:col>
      <xdr:colOff>133350</xdr:colOff>
      <xdr:row>60</xdr:row>
      <xdr:rowOff>90896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4342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15620</xdr:rowOff>
    </xdr:from>
    <xdr:ext cx="762000" cy="259045"/>
    <xdr:sp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02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164919</xdr:rowOff>
    </xdr:from>
    <xdr:to>
      <xdr:col>19</xdr:col>
      <xdr:colOff>133350</xdr:colOff>
      <xdr:row>60</xdr:row>
      <xdr:rowOff>90896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109019"/>
          <a:ext cx="8890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131190</xdr:rowOff>
    </xdr:from>
    <xdr:ext cx="736600" cy="259045"/>
    <xdr:sp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164919</xdr:rowOff>
    </xdr:from>
    <xdr:to>
      <xdr:col>15</xdr:col>
      <xdr:colOff>82550</xdr:colOff>
      <xdr:row>61</xdr:row>
      <xdr:rowOff>95250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109019"/>
          <a:ext cx="889000" cy="44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146249</xdr:rowOff>
    </xdr:from>
    <xdr:ext cx="762000" cy="259045"/>
    <xdr:sp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61</xdr:row>
      <xdr:rowOff>95250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4089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8000</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5624</xdr:rowOff>
    </xdr:from>
    <xdr:to>
      <xdr:col>23</xdr:col>
      <xdr:colOff>184150</xdr:colOff>
      <xdr:row>60</xdr:row>
      <xdr:rowOff>107224</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9022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22151</xdr:rowOff>
    </xdr:from>
    <xdr:ext cx="762000" cy="259045"/>
    <xdr:sp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3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40096</xdr:rowOff>
    </xdr:from>
    <xdr:to>
      <xdr:col>19</xdr:col>
      <xdr:colOff>184150</xdr:colOff>
      <xdr:row>60</xdr:row>
      <xdr:rowOff>141696</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064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126473</xdr:rowOff>
    </xdr:from>
    <xdr:ext cx="7366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13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114119</xdr:rowOff>
    </xdr:from>
    <xdr:to>
      <xdr:col>15</xdr:col>
      <xdr:colOff>133350</xdr:colOff>
      <xdr:row>59</xdr:row>
      <xdr:rowOff>44269</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31750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54446</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82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44450</xdr:rowOff>
    </xdr:from>
    <xdr:to>
      <xdr:col>11</xdr:col>
      <xdr:colOff>82550</xdr:colOff>
      <xdr:row>61</xdr:row>
      <xdr:rowOff>146050</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71120</xdr:rowOff>
    </xdr:from>
    <xdr:to>
      <xdr:col>7</xdr:col>
      <xdr:colOff>31750</xdr:colOff>
      <xdr:row>61</xdr:row>
      <xdr:rowOff>1270</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1397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157497</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[197,476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類似団体を</a:t>
          </a:r>
          <a:r>
            <a:rPr kumimoji="1" lang="en-US" altLang="ja-JP" sz="1300">
              <a:latin typeface="ＭＳ Ｐゴシック" panose="020B0600070205080204" pitchFamily="50" charset="-128"/>
              <a:ea typeface="ＭＳ Ｐゴシック" panose="020B0600070205080204" pitchFamily="50" charset="-128"/>
            </a:rPr>
            <a:t>20,820</a:t>
          </a:r>
          <a:r>
            <a:rPr kumimoji="1" lang="ja-JP" altLang="en-US" sz="1300">
              <a:latin typeface="ＭＳ Ｐゴシック" panose="020B0600070205080204" pitchFamily="50" charset="-128"/>
              <a:ea typeface="ＭＳ Ｐゴシック" panose="020B0600070205080204" pitchFamily="50" charset="-128"/>
            </a:rPr>
            <a:t>円下回っているものの，一部事務組合において実施しているごみ処理業務や消防業務に係る人件費・物件費等に対する負担金を加えると，類似団体を上回ると考えられる。</a:t>
          </a:r>
        </a:p>
        <a:p>
          <a:r>
            <a:rPr kumimoji="1" lang="ja-JP" altLang="en-US" sz="1300">
              <a:latin typeface="ＭＳ Ｐゴシック" panose="020B0600070205080204" pitchFamily="50" charset="-128"/>
              <a:ea typeface="ＭＳ Ｐゴシック" panose="020B0600070205080204" pitchFamily="50" charset="-128"/>
            </a:rPr>
            <a:t>　今後は，定員適正化計画に基づき人件費を抑制し，併せて公共施設の統廃合の実施や業務のデジタル化の推進により物件費の抑制に努める。</a:t>
          </a: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15573</xdr:rowOff>
    </xdr:from>
    <xdr:to>
      <xdr:col>23</xdr:col>
      <xdr:colOff>133350</xdr:colOff>
      <xdr:row>82</xdr:row>
      <xdr:rowOff>24678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74473"/>
          <a:ext cx="838200" cy="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15388</xdr:rowOff>
    </xdr:from>
    <xdr:to>
      <xdr:col>19</xdr:col>
      <xdr:colOff>133350</xdr:colOff>
      <xdr:row>82</xdr:row>
      <xdr:rowOff>15573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74288"/>
          <a:ext cx="8890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156987</xdr:rowOff>
    </xdr:from>
    <xdr:to>
      <xdr:col>15</xdr:col>
      <xdr:colOff>82550</xdr:colOff>
      <xdr:row>82</xdr:row>
      <xdr:rowOff>15388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44437"/>
          <a:ext cx="889000" cy="2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140444</xdr:rowOff>
    </xdr:from>
    <xdr:to>
      <xdr:col>11</xdr:col>
      <xdr:colOff>31750</xdr:colOff>
      <xdr:row>81</xdr:row>
      <xdr:rowOff>156987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27894"/>
          <a:ext cx="889000" cy="1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113015</xdr:rowOff>
    </xdr:from>
    <xdr:to>
      <xdr:col>7</xdr:col>
      <xdr:colOff>31750</xdr:colOff>
      <xdr:row>82</xdr:row>
      <xdr:rowOff>43165</xdr:rowOff>
    </xdr:to>
    <xdr:sp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27942</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145328</xdr:rowOff>
    </xdr:from>
    <xdr:to>
      <xdr:col>23</xdr:col>
      <xdr:colOff>184150</xdr:colOff>
      <xdr:row>82</xdr:row>
      <xdr:rowOff>75478</xdr:rowOff>
    </xdr:to>
    <xdr:sp textlink="">
      <xdr:nvSpPr>
        <xdr:cNvPr id="215" name="楕円 214">
          <a:extLst>
            <a:ext uri="{FF2B5EF4-FFF2-40B4-BE49-F238E27FC236}">
              <a16:creationId xmlns:a16="http://schemas.microsoft.com/office/drawing/2014/main" id="{00000000-0008-0000-0300-0000D7000000}"/>
            </a:ext>
          </a:extLst>
        </xdr:cNvPr>
        <xdr:cNvSpPr/>
      </xdr:nvSpPr>
      <xdr:spPr>
        <a:xfrm>
          <a:off x="4902200" y="1403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161855</xdr:rowOff>
    </xdr:from>
    <xdr:ext cx="762000" cy="259045"/>
    <xdr:sp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77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136223</xdr:rowOff>
    </xdr:from>
    <xdr:to>
      <xdr:col>19</xdr:col>
      <xdr:colOff>184150</xdr:colOff>
      <xdr:row>82</xdr:row>
      <xdr:rowOff>66373</xdr:rowOff>
    </xdr:to>
    <xdr:sp textlink="">
      <xdr:nvSpPr>
        <xdr:cNvPr id="217" name="楕円 216">
          <a:extLst>
            <a:ext uri="{FF2B5EF4-FFF2-40B4-BE49-F238E27FC236}">
              <a16:creationId xmlns:a16="http://schemas.microsoft.com/office/drawing/2014/main" id="{00000000-0008-0000-0300-0000D9000000}"/>
            </a:ext>
          </a:extLst>
        </xdr:cNvPr>
        <xdr:cNvSpPr/>
      </xdr:nvSpPr>
      <xdr:spPr>
        <a:xfrm>
          <a:off x="4064000" y="140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76550</xdr:rowOff>
    </xdr:from>
    <xdr:ext cx="736600" cy="259045"/>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92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136038</xdr:rowOff>
    </xdr:from>
    <xdr:to>
      <xdr:col>15</xdr:col>
      <xdr:colOff>133350</xdr:colOff>
      <xdr:row>82</xdr:row>
      <xdr:rowOff>66188</xdr:rowOff>
    </xdr:to>
    <xdr:sp textlink="">
      <xdr:nvSpPr>
        <xdr:cNvPr id="219" name="楕円 218">
          <a:extLst>
            <a:ext uri="{FF2B5EF4-FFF2-40B4-BE49-F238E27FC236}">
              <a16:creationId xmlns:a16="http://schemas.microsoft.com/office/drawing/2014/main" id="{00000000-0008-0000-0300-0000DB000000}"/>
            </a:ext>
          </a:extLst>
        </xdr:cNvPr>
        <xdr:cNvSpPr/>
      </xdr:nvSpPr>
      <xdr:spPr>
        <a:xfrm>
          <a:off x="3175000" y="1402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76365</xdr:rowOff>
    </xdr:from>
    <xdr:ext cx="762000" cy="259045"/>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9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106187</xdr:rowOff>
    </xdr:from>
    <xdr:to>
      <xdr:col>11</xdr:col>
      <xdr:colOff>82550</xdr:colOff>
      <xdr:row>82</xdr:row>
      <xdr:rowOff>36337</xdr:rowOff>
    </xdr:to>
    <xdr:sp textlink="">
      <xdr:nvSpPr>
        <xdr:cNvPr id="221" name="楕円 220">
          <a:extLst>
            <a:ext uri="{FF2B5EF4-FFF2-40B4-BE49-F238E27FC236}">
              <a16:creationId xmlns:a16="http://schemas.microsoft.com/office/drawing/2014/main" id="{00000000-0008-0000-0300-0000DD000000}"/>
            </a:ext>
          </a:extLst>
        </xdr:cNvPr>
        <xdr:cNvSpPr/>
      </xdr:nvSpPr>
      <xdr:spPr>
        <a:xfrm>
          <a:off x="2286000" y="139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46514</xdr:rowOff>
    </xdr:from>
    <xdr:ext cx="762000" cy="259045"/>
    <xdr:sp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6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89644</xdr:rowOff>
    </xdr:from>
    <xdr:to>
      <xdr:col>7</xdr:col>
      <xdr:colOff>31750</xdr:colOff>
      <xdr:row>82</xdr:row>
      <xdr:rowOff>19794</xdr:rowOff>
    </xdr:to>
    <xdr:sp textlink="">
      <xdr:nvSpPr>
        <xdr:cNvPr id="223" name="楕円 222">
          <a:extLst>
            <a:ext uri="{FF2B5EF4-FFF2-40B4-BE49-F238E27FC236}">
              <a16:creationId xmlns:a16="http://schemas.microsoft.com/office/drawing/2014/main" id="{00000000-0008-0000-0300-0000DF000000}"/>
            </a:ext>
          </a:extLst>
        </xdr:cNvPr>
        <xdr:cNvSpPr/>
      </xdr:nvSpPr>
      <xdr:spPr>
        <a:xfrm>
          <a:off x="1397000" y="1397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29971</xdr:rowOff>
    </xdr:from>
    <xdr:ext cx="762000" cy="259045"/>
    <xdr:sp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74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ポイント減少したが，類似団体平均値を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ポイント上回っていることから，職員定員の適正管理や給与体系の見直しに努める。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37395</xdr:rowOff>
    </xdr:from>
    <xdr:to>
      <xdr:col>81</xdr:col>
      <xdr:colOff>44450</xdr:colOff>
      <xdr:row>87</xdr:row>
      <xdr:rowOff>117828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953545"/>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87</xdr:row>
      <xdr:rowOff>117828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0071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91016</xdr:rowOff>
    </xdr:from>
    <xdr:to>
      <xdr:col>72</xdr:col>
      <xdr:colOff>203200</xdr:colOff>
      <xdr:row>87</xdr:row>
      <xdr:rowOff>104422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0071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87</xdr:row>
      <xdr:rowOff>104422</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9535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37395</xdr:rowOff>
    </xdr:from>
    <xdr:to>
      <xdr:col>68</xdr:col>
      <xdr:colOff>203200</xdr:colOff>
      <xdr:row>86</xdr:row>
      <xdr:rowOff>138995</xdr:rowOff>
    </xdr:to>
    <xdr:sp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158045</xdr:rowOff>
    </xdr:from>
    <xdr:to>
      <xdr:col>81</xdr:col>
      <xdr:colOff>95250</xdr:colOff>
      <xdr:row>87</xdr:row>
      <xdr:rowOff>88195</xdr:rowOff>
    </xdr:to>
    <xdr:sp textlink="">
      <xdr:nvSpPr>
        <xdr:cNvPr id="277" name="楕円 276">
          <a:extLst>
            <a:ext uri="{FF2B5EF4-FFF2-40B4-BE49-F238E27FC236}">
              <a16:creationId xmlns:a16="http://schemas.microsoft.com/office/drawing/2014/main" id="{00000000-0008-0000-0300-000015010000}"/>
            </a:ext>
          </a:extLst>
        </xdr:cNvPr>
        <xdr:cNvSpPr/>
      </xdr:nvSpPr>
      <xdr:spPr>
        <a:xfrm>
          <a:off x="169672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130122</xdr:rowOff>
    </xdr:from>
    <xdr:ext cx="762000" cy="259045"/>
    <xdr:sp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7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67028</xdr:rowOff>
    </xdr:from>
    <xdr:to>
      <xdr:col>77</xdr:col>
      <xdr:colOff>95250</xdr:colOff>
      <xdr:row>87</xdr:row>
      <xdr:rowOff>168628</xdr:rowOff>
    </xdr:to>
    <xdr:sp textlink="">
      <xdr:nvSpPr>
        <xdr:cNvPr id="279" name="楕円 278">
          <a:extLst>
            <a:ext uri="{FF2B5EF4-FFF2-40B4-BE49-F238E27FC236}">
              <a16:creationId xmlns:a16="http://schemas.microsoft.com/office/drawing/2014/main" id="{00000000-0008-0000-0300-000017010000}"/>
            </a:ext>
          </a:extLst>
        </xdr:cNvPr>
        <xdr:cNvSpPr/>
      </xdr:nvSpPr>
      <xdr:spPr>
        <a:xfrm>
          <a:off x="16129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153405</xdr:rowOff>
    </xdr:from>
    <xdr:ext cx="736600" cy="259045"/>
    <xdr:sp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6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textlink="">
      <xdr:nvSpPr>
        <xdr:cNvPr id="281" name="楕円 280">
          <a:extLst>
            <a:ext uri="{FF2B5EF4-FFF2-40B4-BE49-F238E27FC236}">
              <a16:creationId xmlns:a16="http://schemas.microsoft.com/office/drawing/2014/main" id="{00000000-0008-0000-0300-000019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53622</xdr:rowOff>
    </xdr:from>
    <xdr:to>
      <xdr:col>68</xdr:col>
      <xdr:colOff>203200</xdr:colOff>
      <xdr:row>87</xdr:row>
      <xdr:rowOff>155222</xdr:rowOff>
    </xdr:to>
    <xdr:sp textlink="">
      <xdr:nvSpPr>
        <xdr:cNvPr id="283" name="楕円 282">
          <a:extLst>
            <a:ext uri="{FF2B5EF4-FFF2-40B4-BE49-F238E27FC236}">
              <a16:creationId xmlns:a16="http://schemas.microsoft.com/office/drawing/2014/main" id="{00000000-0008-0000-0300-00001B010000}"/>
            </a:ext>
          </a:extLst>
        </xdr:cNvPr>
        <xdr:cNvSpPr/>
      </xdr:nvSpPr>
      <xdr:spPr>
        <a:xfrm>
          <a:off x="14351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139999</xdr:rowOff>
    </xdr:from>
    <xdr:ext cx="762000" cy="259045"/>
    <xdr:sp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158045</xdr:rowOff>
    </xdr:from>
    <xdr:to>
      <xdr:col>64</xdr:col>
      <xdr:colOff>152400</xdr:colOff>
      <xdr:row>87</xdr:row>
      <xdr:rowOff>88195</xdr:rowOff>
    </xdr:to>
    <xdr:sp textlink="">
      <xdr:nvSpPr>
        <xdr:cNvPr id="285" name="楕円 284">
          <a:extLst>
            <a:ext uri="{FF2B5EF4-FFF2-40B4-BE49-F238E27FC236}">
              <a16:creationId xmlns:a16="http://schemas.microsoft.com/office/drawing/2014/main" id="{00000000-0008-0000-0300-00001D010000}"/>
            </a:ext>
          </a:extLst>
        </xdr:cNvPr>
        <xdr:cNvSpPr/>
      </xdr:nvSpPr>
      <xdr:spPr>
        <a:xfrm>
          <a:off x="13462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72972</xdr:rowOff>
    </xdr:from>
    <xdr:ext cx="762000" cy="259045"/>
    <xdr:sp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a:t>
          </a:r>
          <a:r>
            <a:rPr kumimoji="1" lang="en-US" altLang="ja-JP" sz="1300">
              <a:latin typeface="ＭＳ Ｐゴシック" panose="020B0600070205080204" pitchFamily="50" charset="-128"/>
              <a:ea typeface="ＭＳ Ｐゴシック" panose="020B0600070205080204" pitchFamily="50" charset="-128"/>
            </a:rPr>
            <a:t>567</a:t>
          </a:r>
          <a:r>
            <a:rPr kumimoji="1" lang="ja-JP" altLang="en-US" sz="1300">
              <a:latin typeface="ＭＳ Ｐゴシック" panose="020B0600070205080204" pitchFamily="50" charset="-128"/>
              <a:ea typeface="ＭＳ Ｐゴシック" panose="020B0600070205080204" pitchFamily="50" charset="-128"/>
            </a:rPr>
            <a:t>人減少したことに対し，職員数が</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人増加したことにより，前年度と比較し</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実施事業の精査，公共施設の統廃合，業務のデジタル化を推進することにより，職員定員の適正管理に努める。</a:t>
          </a:r>
        </a:p>
      </xdr:txBody>
    </xdr:sp>
    <xdr:clientData/>
  </xdr:twoCellAnchor>
  <xdr:oneCellAnchor>
    <xdr:from>
      <xdr:col>61</xdr:col>
      <xdr:colOff>6350</xdr:colOff>
      <xdr:row>54</xdr:row>
      <xdr:rowOff>139700</xdr:rowOff>
    </xdr:from>
    <xdr:ext cx="349839" cy="225703"/>
    <xdr:sp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118703</xdr:rowOff>
    </xdr:from>
    <xdr:to>
      <xdr:col>81</xdr:col>
      <xdr:colOff>44450</xdr:colOff>
      <xdr:row>60</xdr:row>
      <xdr:rowOff>160528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405703"/>
          <a:ext cx="8382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8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111464</xdr:rowOff>
    </xdr:from>
    <xdr:to>
      <xdr:col>77</xdr:col>
      <xdr:colOff>44450</xdr:colOff>
      <xdr:row>60</xdr:row>
      <xdr:rowOff>118703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39846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98594</xdr:rowOff>
    </xdr:from>
    <xdr:to>
      <xdr:col>72</xdr:col>
      <xdr:colOff>203200</xdr:colOff>
      <xdr:row>60</xdr:row>
      <xdr:rowOff>111464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38559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92964</xdr:rowOff>
    </xdr:from>
    <xdr:to>
      <xdr:col>68</xdr:col>
      <xdr:colOff>152400</xdr:colOff>
      <xdr:row>60</xdr:row>
      <xdr:rowOff>98594</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379964"/>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162323</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5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155888</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4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109728</xdr:rowOff>
    </xdr:from>
    <xdr:to>
      <xdr:col>81</xdr:col>
      <xdr:colOff>95250</xdr:colOff>
      <xdr:row>61</xdr:row>
      <xdr:rowOff>39878</xdr:rowOff>
    </xdr:to>
    <xdr:sp textlink="">
      <xdr:nvSpPr>
        <xdr:cNvPr id="340" name="楕円 339">
          <a:extLst>
            <a:ext uri="{FF2B5EF4-FFF2-40B4-BE49-F238E27FC236}">
              <a16:creationId xmlns:a16="http://schemas.microsoft.com/office/drawing/2014/main" id="{00000000-0008-0000-0300-000054010000}"/>
            </a:ext>
          </a:extLst>
        </xdr:cNvPr>
        <xdr:cNvSpPr/>
      </xdr:nvSpPr>
      <xdr:spPr>
        <a:xfrm>
          <a:off x="169672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126255</xdr:rowOff>
    </xdr:from>
    <xdr:ext cx="762000" cy="259045"/>
    <xdr:sp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24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67903</xdr:rowOff>
    </xdr:from>
    <xdr:to>
      <xdr:col>77</xdr:col>
      <xdr:colOff>95250</xdr:colOff>
      <xdr:row>60</xdr:row>
      <xdr:rowOff>169503</xdr:rowOff>
    </xdr:to>
    <xdr:sp textlink="">
      <xdr:nvSpPr>
        <xdr:cNvPr id="342" name="楕円 341">
          <a:extLst>
            <a:ext uri="{FF2B5EF4-FFF2-40B4-BE49-F238E27FC236}">
              <a16:creationId xmlns:a16="http://schemas.microsoft.com/office/drawing/2014/main" id="{00000000-0008-0000-0300-000056010000}"/>
            </a:ext>
          </a:extLst>
        </xdr:cNvPr>
        <xdr:cNvSpPr/>
      </xdr:nvSpPr>
      <xdr:spPr>
        <a:xfrm>
          <a:off x="16129000" y="103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8230</xdr:rowOff>
    </xdr:from>
    <xdr:ext cx="736600" cy="259045"/>
    <xdr:sp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123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60664</xdr:rowOff>
    </xdr:from>
    <xdr:to>
      <xdr:col>73</xdr:col>
      <xdr:colOff>44450</xdr:colOff>
      <xdr:row>60</xdr:row>
      <xdr:rowOff>162264</xdr:rowOff>
    </xdr:to>
    <xdr:sp textlink="">
      <xdr:nvSpPr>
        <xdr:cNvPr id="344" name="楕円 343">
          <a:extLst>
            <a:ext uri="{FF2B5EF4-FFF2-40B4-BE49-F238E27FC236}">
              <a16:creationId xmlns:a16="http://schemas.microsoft.com/office/drawing/2014/main" id="{00000000-0008-0000-0300-000058010000}"/>
            </a:ext>
          </a:extLst>
        </xdr:cNvPr>
        <xdr:cNvSpPr/>
      </xdr:nvSpPr>
      <xdr:spPr>
        <a:xfrm>
          <a:off x="15240000" y="103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991</xdr:rowOff>
    </xdr:from>
    <xdr:ext cx="762000" cy="259045"/>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116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47794</xdr:rowOff>
    </xdr:from>
    <xdr:to>
      <xdr:col>68</xdr:col>
      <xdr:colOff>203200</xdr:colOff>
      <xdr:row>60</xdr:row>
      <xdr:rowOff>149394</xdr:rowOff>
    </xdr:to>
    <xdr:sp textlink="">
      <xdr:nvSpPr>
        <xdr:cNvPr id="346" name="楕円 345">
          <a:extLst>
            <a:ext uri="{FF2B5EF4-FFF2-40B4-BE49-F238E27FC236}">
              <a16:creationId xmlns:a16="http://schemas.microsoft.com/office/drawing/2014/main" id="{00000000-0008-0000-0300-00005A010000}"/>
            </a:ext>
          </a:extLst>
        </xdr:cNvPr>
        <xdr:cNvSpPr/>
      </xdr:nvSpPr>
      <xdr:spPr>
        <a:xfrm>
          <a:off x="14351000" y="103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159571</xdr:rowOff>
    </xdr:from>
    <xdr:ext cx="762000" cy="259045"/>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1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42164</xdr:rowOff>
    </xdr:from>
    <xdr:to>
      <xdr:col>64</xdr:col>
      <xdr:colOff>152400</xdr:colOff>
      <xdr:row>60</xdr:row>
      <xdr:rowOff>143764</xdr:rowOff>
    </xdr:to>
    <xdr:sp textlink="">
      <xdr:nvSpPr>
        <xdr:cNvPr id="348" name="楕円 347">
          <a:extLst>
            <a:ext uri="{FF2B5EF4-FFF2-40B4-BE49-F238E27FC236}">
              <a16:creationId xmlns:a16="http://schemas.microsoft.com/office/drawing/2014/main" id="{00000000-0008-0000-0300-00005C010000}"/>
            </a:ext>
          </a:extLst>
        </xdr:cNvPr>
        <xdr:cNvSpPr/>
      </xdr:nvSpPr>
      <xdr:spPr>
        <a:xfrm>
          <a:off x="13462000" y="1032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153941</xdr:rowOff>
    </xdr:from>
    <xdr:ext cx="762000" cy="259045"/>
    <xdr:sp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09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公共施設の新設及び更新に係る大型事業を実施し，その償還が開始されたことにより地方債残高が増加したため，実質公債費比率は昨年度と比較し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今後は，事業を精査することにより，償還元金の範囲内における起債発行に努め，比率の上昇の抑制に努める。</a:t>
          </a:r>
        </a:p>
      </xdr:txBody>
    </xdr:sp>
    <xdr:clientData/>
  </xdr:twoCellAnchor>
  <xdr:oneCellAnchor>
    <xdr:from>
      <xdr:col>61</xdr:col>
      <xdr:colOff>6350</xdr:colOff>
      <xdr:row>32</xdr:row>
      <xdr:rowOff>101600</xdr:rowOff>
    </xdr:from>
    <xdr:ext cx="298543" cy="225703"/>
    <xdr:sp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22013</xdr:rowOff>
    </xdr:from>
    <xdr:to>
      <xdr:col>81</xdr:col>
      <xdr:colOff>44450</xdr:colOff>
      <xdr:row>37</xdr:row>
      <xdr:rowOff>26035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365663"/>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155169</xdr:rowOff>
    </xdr:from>
    <xdr:ext cx="762000" cy="259045"/>
    <xdr:sp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155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22013</xdr:rowOff>
    </xdr:from>
    <xdr:to>
      <xdr:col>77</xdr:col>
      <xdr:colOff>44450</xdr:colOff>
      <xdr:row>37</xdr:row>
      <xdr:rowOff>24024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24024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22013</xdr:rowOff>
    </xdr:from>
    <xdr:to>
      <xdr:col>68</xdr:col>
      <xdr:colOff>152400</xdr:colOff>
      <xdr:row>37</xdr:row>
      <xdr:rowOff>24024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82990</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63623</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146685</xdr:rowOff>
    </xdr:from>
    <xdr:to>
      <xdr:col>81</xdr:col>
      <xdr:colOff>95250</xdr:colOff>
      <xdr:row>37</xdr:row>
      <xdr:rowOff>76835</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9672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118762</xdr:rowOff>
    </xdr:from>
    <xdr:ext cx="762000" cy="259045"/>
    <xdr:sp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29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142663</xdr:rowOff>
    </xdr:from>
    <xdr:to>
      <xdr:col>77</xdr:col>
      <xdr:colOff>95250</xdr:colOff>
      <xdr:row>37</xdr:row>
      <xdr:rowOff>72813</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6129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57590</xdr:rowOff>
    </xdr:from>
    <xdr:ext cx="7366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40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144674</xdr:rowOff>
    </xdr:from>
    <xdr:to>
      <xdr:col>73</xdr:col>
      <xdr:colOff>44450</xdr:colOff>
      <xdr:row>37</xdr:row>
      <xdr:rowOff>74824</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5240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59601</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142663</xdr:rowOff>
    </xdr:from>
    <xdr:to>
      <xdr:col>68</xdr:col>
      <xdr:colOff>203200</xdr:colOff>
      <xdr:row>37</xdr:row>
      <xdr:rowOff>72813</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4351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57590</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144674</xdr:rowOff>
    </xdr:from>
    <xdr:to>
      <xdr:col>64</xdr:col>
      <xdr:colOff>152400</xdr:colOff>
      <xdr:row>37</xdr:row>
      <xdr:rowOff>74824</xdr:rowOff>
    </xdr:to>
    <xdr:sp textlink="">
      <xdr:nvSpPr>
        <xdr:cNvPr id="410" name="楕円 409">
          <a:extLst>
            <a:ext uri="{FF2B5EF4-FFF2-40B4-BE49-F238E27FC236}">
              <a16:creationId xmlns:a16="http://schemas.microsoft.com/office/drawing/2014/main" id="{00000000-0008-0000-0300-00009A010000}"/>
            </a:ext>
          </a:extLst>
        </xdr:cNvPr>
        <xdr:cNvSpPr/>
      </xdr:nvSpPr>
      <xdr:spPr>
        <a:xfrm>
          <a:off x="13462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85001</xdr:rowOff>
    </xdr:from>
    <xdr:ext cx="762000" cy="2590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08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前年度と比較し</a:t>
          </a:r>
          <a:r>
            <a:rPr kumimoji="1" lang="en-US" altLang="ja-JP" sz="1200">
              <a:latin typeface="ＭＳ Ｐゴシック" panose="020B0600070205080204" pitchFamily="50" charset="-128"/>
              <a:ea typeface="ＭＳ Ｐゴシック" panose="020B0600070205080204" pitchFamily="50" charset="-128"/>
            </a:rPr>
            <a:t>14.2</a:t>
          </a:r>
          <a:r>
            <a:rPr kumimoji="1" lang="ja-JP" altLang="en-US" sz="12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200">
              <a:latin typeface="ＭＳ Ｐゴシック" panose="020B0600070205080204" pitchFamily="50" charset="-128"/>
              <a:ea typeface="ＭＳ Ｐゴシック" panose="020B0600070205080204" pitchFamily="50" charset="-128"/>
            </a:rPr>
            <a:t>7.9</a:t>
          </a:r>
          <a:r>
            <a:rPr kumimoji="1" lang="ja-JP" altLang="en-US" sz="1200">
              <a:latin typeface="ＭＳ Ｐゴシック" panose="020B0600070205080204" pitchFamily="50" charset="-128"/>
              <a:ea typeface="ＭＳ Ｐゴシック" panose="020B0600070205080204" pitchFamily="50" charset="-128"/>
            </a:rPr>
            <a:t>ポイント上回っている。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分母を構成する標準税収入規模及び普通交付税が増加し，分子を構成する充当可能基金が増加したことが要因である。</a:t>
          </a:r>
        </a:p>
        <a:p>
          <a:r>
            <a:rPr kumimoji="1" lang="ja-JP" altLang="en-US" sz="1200">
              <a:latin typeface="ＭＳ Ｐゴシック" panose="020B0600070205080204" pitchFamily="50" charset="-128"/>
              <a:ea typeface="ＭＳ Ｐゴシック" panose="020B0600070205080204" pitchFamily="50" charset="-128"/>
            </a:rPr>
            <a:t>　今後は公共施設の老朽化に伴う更新及び長寿命化事業の実施を見込んでいるが，併せて公共施設の統廃合を実施するとともに，職員の適正配置などによる将来負担額の抑制や基金残高の確保，地方債発行額の抑制に努め，財政の健全化を図る。</a:t>
          </a:r>
        </a:p>
      </xdr:txBody>
    </xdr:sp>
    <xdr:clientData/>
  </xdr:twoCellAnchor>
  <xdr:oneCellAnchor>
    <xdr:from>
      <xdr:col>61</xdr:col>
      <xdr:colOff>6350</xdr:colOff>
      <xdr:row>10</xdr:row>
      <xdr:rowOff>63500</xdr:rowOff>
    </xdr:from>
    <xdr:ext cx="298543" cy="225703"/>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115951</xdr:rowOff>
    </xdr:from>
    <xdr:to>
      <xdr:col>81</xdr:col>
      <xdr:colOff>44450</xdr:colOff>
      <xdr:row>15</xdr:row>
      <xdr:rowOff>58716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16251"/>
          <a:ext cx="838200" cy="11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18136</xdr:rowOff>
    </xdr:from>
    <xdr:ext cx="762000" cy="259045"/>
    <xdr:sp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46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58716</xdr:rowOff>
    </xdr:from>
    <xdr:to>
      <xdr:col>77</xdr:col>
      <xdr:colOff>44450</xdr:colOff>
      <xdr:row>16</xdr:row>
      <xdr:rowOff>1482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30466"/>
          <a:ext cx="889000" cy="11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15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1482</xdr:rowOff>
    </xdr:from>
    <xdr:to>
      <xdr:col>72</xdr:col>
      <xdr:colOff>203200</xdr:colOff>
      <xdr:row>16</xdr:row>
      <xdr:rowOff>23199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44682"/>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122259</xdr:rowOff>
    </xdr:from>
    <xdr:to>
      <xdr:col>73</xdr:col>
      <xdr:colOff>44450</xdr:colOff>
      <xdr:row>15</xdr:row>
      <xdr:rowOff>52409</xdr:rowOff>
    </xdr:to>
    <xdr:sp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62586</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9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59521</xdr:rowOff>
    </xdr:from>
    <xdr:to>
      <xdr:col>68</xdr:col>
      <xdr:colOff>152400</xdr:colOff>
      <xdr:row>16</xdr:row>
      <xdr:rowOff>23199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631271"/>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81915</xdr:rowOff>
    </xdr:from>
    <xdr:to>
      <xdr:col>68</xdr:col>
      <xdr:colOff>203200</xdr:colOff>
      <xdr:row>16</xdr:row>
      <xdr:rowOff>12065</xdr:rowOff>
    </xdr:to>
    <xdr:sp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22242</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143044</xdr:rowOff>
    </xdr:from>
    <xdr:to>
      <xdr:col>64</xdr:col>
      <xdr:colOff>152400</xdr:colOff>
      <xdr:row>16</xdr:row>
      <xdr:rowOff>73194</xdr:rowOff>
    </xdr:to>
    <xdr:sp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1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57971</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80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65151</xdr:rowOff>
    </xdr:from>
    <xdr:to>
      <xdr:col>81</xdr:col>
      <xdr:colOff>95250</xdr:colOff>
      <xdr:row>14</xdr:row>
      <xdr:rowOff>166751</xdr:rowOff>
    </xdr:to>
    <xdr:sp textlink="">
      <xdr:nvSpPr>
        <xdr:cNvPr id="464" name="楕円 463">
          <a:extLst>
            <a:ext uri="{FF2B5EF4-FFF2-40B4-BE49-F238E27FC236}">
              <a16:creationId xmlns:a16="http://schemas.microsoft.com/office/drawing/2014/main" id="{00000000-0008-0000-0300-0000D0010000}"/>
            </a:ext>
          </a:extLst>
        </xdr:cNvPr>
        <xdr:cNvSpPr/>
      </xdr:nvSpPr>
      <xdr:spPr>
        <a:xfrm>
          <a:off x="16967200" y="246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37228</xdr:rowOff>
    </xdr:from>
    <xdr:ext cx="762000" cy="259045"/>
    <xdr:sp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3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7916</xdr:rowOff>
    </xdr:from>
    <xdr:to>
      <xdr:col>77</xdr:col>
      <xdr:colOff>95250</xdr:colOff>
      <xdr:row>15</xdr:row>
      <xdr:rowOff>109516</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6129000" y="257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94293</xdr:rowOff>
    </xdr:from>
    <xdr:ext cx="7366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66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122132</xdr:rowOff>
    </xdr:from>
    <xdr:to>
      <xdr:col>73</xdr:col>
      <xdr:colOff>44450</xdr:colOff>
      <xdr:row>16</xdr:row>
      <xdr:rowOff>52282</xdr:rowOff>
    </xdr:to>
    <xdr:sp textlink="">
      <xdr:nvSpPr>
        <xdr:cNvPr id="468" name="楕円 467">
          <a:extLst>
            <a:ext uri="{FF2B5EF4-FFF2-40B4-BE49-F238E27FC236}">
              <a16:creationId xmlns:a16="http://schemas.microsoft.com/office/drawing/2014/main" id="{00000000-0008-0000-0300-0000D4010000}"/>
            </a:ext>
          </a:extLst>
        </xdr:cNvPr>
        <xdr:cNvSpPr/>
      </xdr:nvSpPr>
      <xdr:spPr>
        <a:xfrm>
          <a:off x="15240000" y="269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37059</xdr:rowOff>
    </xdr:from>
    <xdr:ext cx="762000" cy="259045"/>
    <xdr:sp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8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143849</xdr:rowOff>
    </xdr:from>
    <xdr:to>
      <xdr:col>68</xdr:col>
      <xdr:colOff>203200</xdr:colOff>
      <xdr:row>16</xdr:row>
      <xdr:rowOff>73999</xdr:rowOff>
    </xdr:to>
    <xdr:sp textlink="">
      <xdr:nvSpPr>
        <xdr:cNvPr id="470" name="楕円 469">
          <a:extLst>
            <a:ext uri="{FF2B5EF4-FFF2-40B4-BE49-F238E27FC236}">
              <a16:creationId xmlns:a16="http://schemas.microsoft.com/office/drawing/2014/main" id="{00000000-0008-0000-0300-0000D6010000}"/>
            </a:ext>
          </a:extLst>
        </xdr:cNvPr>
        <xdr:cNvSpPr/>
      </xdr:nvSpPr>
      <xdr:spPr>
        <a:xfrm>
          <a:off x="14351000" y="271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58776</xdr:rowOff>
    </xdr:from>
    <xdr:ext cx="762000" cy="259045"/>
    <xdr:sp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0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8721</xdr:rowOff>
    </xdr:from>
    <xdr:to>
      <xdr:col>64</xdr:col>
      <xdr:colOff>152400</xdr:colOff>
      <xdr:row>15</xdr:row>
      <xdr:rowOff>110321</xdr:rowOff>
    </xdr:to>
    <xdr:sp textlink="">
      <xdr:nvSpPr>
        <xdr:cNvPr id="472" name="楕円 471">
          <a:extLst>
            <a:ext uri="{FF2B5EF4-FFF2-40B4-BE49-F238E27FC236}">
              <a16:creationId xmlns:a16="http://schemas.microsoft.com/office/drawing/2014/main" id="{00000000-0008-0000-0300-0000D8010000}"/>
            </a:ext>
          </a:extLst>
        </xdr:cNvPr>
        <xdr:cNvSpPr/>
      </xdr:nvSpPr>
      <xdr:spPr>
        <a:xfrm>
          <a:off x="13462000" y="258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120498</xdr:rowOff>
    </xdr:from>
    <xdr:ext cx="762000" cy="259045"/>
    <xdr:sp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34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37,920
37,275
148.82
27,508,162
26,475,519
946,755
13,218,753
30,830,167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ポイント減少した。類似団体平均値と比較し</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ポイント下回っているものの，職員数の増加により人件費の総額は，前年度を上回っていることから，事業内容を精査し，職員数の適正管理などに努める。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31750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29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6204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620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763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123207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152400</xdr:rowOff>
    </xdr:from>
    <xdr:to>
      <xdr:col>20</xdr:col>
      <xdr:colOff>38100</xdr:colOff>
      <xdr:row>37</xdr:row>
      <xdr:rowOff>82550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5097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前年度と比較し，総額も減少し，比率も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ポイント減少した。業務に係るシステムや端末の更新が終了したことが主な要因である。</a:t>
          </a:r>
        </a:p>
        <a:p>
          <a:r>
            <a:rPr kumimoji="1" lang="ja-JP" altLang="en-US" sz="1300">
              <a:latin typeface="ＭＳ Ｐゴシック" panose="020B0600070205080204" pitchFamily="50" charset="-128"/>
              <a:ea typeface="ＭＳ Ｐゴシック" panose="020B0600070205080204" pitchFamily="50" charset="-128"/>
            </a:rPr>
            <a:t>　類似団体平均値を下回っている主な要因は，ごみ処理業務や消防業務を一部事務組合で実施していることが挙げられる。</a:t>
          </a: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xdr:rowOff>
    </xdr:from>
    <xdr:to>
      <xdr:col>82</xdr:col>
      <xdr:colOff>107950</xdr:colOff>
      <xdr:row>14</xdr:row>
      <xdr:rowOff>134620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130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55897</xdr:rowOff>
    </xdr:from>
    <xdr:ext cx="762000" cy="259045"/>
    <xdr:sp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134620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81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147337</xdr:rowOff>
    </xdr:from>
    <xdr:ext cx="7366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9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81280</xdr:rowOff>
    </xdr:from>
    <xdr:to>
      <xdr:col>73</xdr:col>
      <xdr:colOff>180975</xdr:colOff>
      <xdr:row>14</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48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63517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133350</xdr:rowOff>
    </xdr:from>
    <xdr:to>
      <xdr:col>82</xdr:col>
      <xdr:colOff>158750</xdr:colOff>
      <xdr:row>14</xdr:row>
      <xdr:rowOff>63500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149877</xdr:rowOff>
    </xdr:from>
    <xdr:ext cx="762000" cy="259045"/>
    <xdr:sp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83820</xdr:rowOff>
    </xdr:from>
    <xdr:to>
      <xdr:col>78</xdr:col>
      <xdr:colOff>120650</xdr:colOff>
      <xdr:row>15</xdr:row>
      <xdr:rowOff>13970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5621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24147</xdr:rowOff>
    </xdr:from>
    <xdr:ext cx="7366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5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前年度と比較し，扶助費の総額も増加し，比率も</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経常的な扶助費のうち最も割合が大きいのは国庫補助事業である保育所等運営事業であり，認定こども園への移行により運営補助が増加したものである。単独事業の助成対象範囲や補助率等を精査し，扶助費の上昇を抑制する必要がある。</a:t>
          </a:r>
        </a:p>
      </xdr:txBody>
    </xdr:sp>
    <xdr:clientData/>
  </xdr:twoCellAnchor>
  <xdr:oneCellAnchor>
    <xdr:from>
      <xdr:col>3</xdr:col>
      <xdr:colOff>123825</xdr:colOff>
      <xdr:row>49</xdr:row>
      <xdr:rowOff>107950</xdr:rowOff>
    </xdr:from>
    <xdr:ext cx="298543" cy="225703"/>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95250</xdr:rowOff>
    </xdr:from>
    <xdr:to>
      <xdr:col>24</xdr:col>
      <xdr:colOff>25400</xdr:colOff>
      <xdr:row>58</xdr:row>
      <xdr:rowOff>25400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679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6350</xdr:rowOff>
    </xdr:from>
    <xdr:to>
      <xdr:col>19</xdr:col>
      <xdr:colOff>187325</xdr:colOff>
      <xdr:row>57</xdr:row>
      <xdr:rowOff>95250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79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6350</xdr:rowOff>
    </xdr:from>
    <xdr:to>
      <xdr:col>15</xdr:col>
      <xdr:colOff>98425</xdr:colOff>
      <xdr:row>58</xdr:row>
      <xdr:rowOff>63500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779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63500</xdr:rowOff>
    </xdr:from>
    <xdr:to>
      <xdr:col>11</xdr:col>
      <xdr:colOff>9525</xdr:colOff>
      <xdr:row>58</xdr:row>
      <xdr:rowOff>76200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82550</xdr:rowOff>
    </xdr:from>
    <xdr:to>
      <xdr:col>6</xdr:col>
      <xdr:colOff>171450</xdr:colOff>
      <xdr:row>58</xdr:row>
      <xdr:rowOff>12700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22877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146050</xdr:rowOff>
    </xdr:from>
    <xdr:to>
      <xdr:col>24</xdr:col>
      <xdr:colOff>76200</xdr:colOff>
      <xdr:row>58</xdr:row>
      <xdr:rowOff>76200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118127</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44450</xdr:rowOff>
    </xdr:from>
    <xdr:to>
      <xdr:col>20</xdr:col>
      <xdr:colOff>38100</xdr:colOff>
      <xdr:row>57</xdr:row>
      <xdr:rowOff>146050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130827</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127000</xdr:rowOff>
    </xdr:from>
    <xdr:to>
      <xdr:col>15</xdr:col>
      <xdr:colOff>149225</xdr:colOff>
      <xdr:row>57</xdr:row>
      <xdr:rowOff>57150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41927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12700</xdr:rowOff>
    </xdr:from>
    <xdr:to>
      <xdr:col>11</xdr:col>
      <xdr:colOff>60325</xdr:colOff>
      <xdr:row>58</xdr:row>
      <xdr:rowOff>114300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99077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25400</xdr:rowOff>
    </xdr:from>
    <xdr:to>
      <xdr:col>6</xdr:col>
      <xdr:colOff>171450</xdr:colOff>
      <xdr:row>58</xdr:row>
      <xdr:rowOff>127000</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111777</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前年度と比較し，総額は増加したが，比率は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類似団体平均値を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ポイント上回っていることから，特別会計の事業内容を精査することにより歳出を抑制し，また保険料の見直し等により歳入を確保し，次年度以降は類似団体平均値と同水準とすることを目指す。</a:t>
          </a: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72572</xdr:rowOff>
    </xdr:from>
    <xdr:to>
      <xdr:col>82</xdr:col>
      <xdr:colOff>107950</xdr:colOff>
      <xdr:row>58</xdr:row>
      <xdr:rowOff>83457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166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124278</xdr:rowOff>
    </xdr:from>
    <xdr:to>
      <xdr:col>78</xdr:col>
      <xdr:colOff>69850</xdr:colOff>
      <xdr:row>58</xdr:row>
      <xdr:rowOff>83457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96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124278</xdr:rowOff>
    </xdr:from>
    <xdr:to>
      <xdr:col>73</xdr:col>
      <xdr:colOff>180975</xdr:colOff>
      <xdr:row>58</xdr:row>
      <xdr:rowOff>148772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969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83457</xdr:rowOff>
    </xdr:from>
    <xdr:to>
      <xdr:col>69</xdr:col>
      <xdr:colOff>92075</xdr:colOff>
      <xdr:row>58</xdr:row>
      <xdr:rowOff>148772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027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21772</xdr:rowOff>
    </xdr:from>
    <xdr:to>
      <xdr:col>82</xdr:col>
      <xdr:colOff>158750</xdr:colOff>
      <xdr:row>58</xdr:row>
      <xdr:rowOff>123372</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165299</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3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32657</xdr:rowOff>
    </xdr:from>
    <xdr:to>
      <xdr:col>78</xdr:col>
      <xdr:colOff>120650</xdr:colOff>
      <xdr:row>58</xdr:row>
      <xdr:rowOff>134257</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73478</xdr:rowOff>
    </xdr:from>
    <xdr:to>
      <xdr:col>74</xdr:col>
      <xdr:colOff>31750</xdr:colOff>
      <xdr:row>58</xdr:row>
      <xdr:rowOff>3628</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159855</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97972</xdr:rowOff>
    </xdr:from>
    <xdr:to>
      <xdr:col>69</xdr:col>
      <xdr:colOff>142875</xdr:colOff>
      <xdr:row>59</xdr:row>
      <xdr:rowOff>28122</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12899</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32657</xdr:rowOff>
    </xdr:from>
    <xdr:to>
      <xdr:col>65</xdr:col>
      <xdr:colOff>53975</xdr:colOff>
      <xdr:row>58</xdr:row>
      <xdr:rowOff>134257</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119034</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前年度と比較し，総額も減少し，比率も</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ポイント減少した。公共下水道事業への雨水処理負担金の減が主な要因である。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一部事務組合に対する負担金が経常的な補助費等のうち</a:t>
          </a:r>
          <a:r>
            <a:rPr kumimoji="1" lang="en-US" altLang="ja-JP" sz="1300">
              <a:latin typeface="ＭＳ Ｐゴシック" panose="020B0600070205080204" pitchFamily="50" charset="-128"/>
              <a:ea typeface="ＭＳ Ｐゴシック" panose="020B0600070205080204" pitchFamily="50" charset="-128"/>
            </a:rPr>
            <a:t>75.5</a:t>
          </a:r>
          <a:r>
            <a:rPr kumimoji="1" lang="ja-JP" altLang="en-US" sz="1300">
              <a:latin typeface="ＭＳ Ｐゴシック" panose="020B0600070205080204" pitchFamily="50" charset="-128"/>
              <a:ea typeface="ＭＳ Ｐゴシック" panose="020B0600070205080204" pitchFamily="50" charset="-128"/>
            </a:rPr>
            <a:t>％を占めており，類似団体平均値を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ポイント上回っている要因となっている。今後も消防組合の設備更新などにより負担は増加する見込みであることから，その他の補助費についても内容を精査し抑制に努める。</a:t>
          </a: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37</xdr:row>
      <xdr:rowOff>51562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723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37</xdr:row>
      <xdr:rowOff>51562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174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56134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174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56134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3174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121429</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5334</xdr:rowOff>
    </xdr:from>
    <xdr:to>
      <xdr:col>69</xdr:col>
      <xdr:colOff>142875</xdr:colOff>
      <xdr:row>37</xdr:row>
      <xdr:rowOff>106934</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91711</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9415</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前年度と比較し公債費の総額も増加し，比率も</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ポイント上昇した。類似団体平均値を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ポイント上回っており，公共施設の新設及び更新に係る大型事業の地方債に係る償還の開始が主な要因である。</a:t>
          </a:r>
        </a:p>
        <a:p>
          <a:r>
            <a:rPr kumimoji="1" lang="ja-JP" altLang="en-US" sz="1300">
              <a:latin typeface="ＭＳ Ｐゴシック" panose="020B0600070205080204" pitchFamily="50" charset="-128"/>
              <a:ea typeface="ＭＳ Ｐゴシック" panose="020B0600070205080204" pitchFamily="50" charset="-128"/>
            </a:rPr>
            <a:t>　今後も公共施設の老朽化に伴う更新及び長寿命化事業を見込んでいることから，内容を精査し，地方債発行額の抑制に努める。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37465</xdr:rowOff>
    </xdr:from>
    <xdr:to>
      <xdr:col>24</xdr:col>
      <xdr:colOff>25400</xdr:colOff>
      <xdr:row>75</xdr:row>
      <xdr:rowOff>56515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89621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155592</xdr:rowOff>
    </xdr:from>
    <xdr:ext cx="762000" cy="259045"/>
    <xdr:sp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671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24130</xdr:rowOff>
    </xdr:from>
    <xdr:to>
      <xdr:col>19</xdr:col>
      <xdr:colOff>187325</xdr:colOff>
      <xdr:row>75</xdr:row>
      <xdr:rowOff>37465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8828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85107</xdr:rowOff>
    </xdr:from>
    <xdr:ext cx="736600" cy="259045"/>
    <xdr:sp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24130</xdr:rowOff>
    </xdr:from>
    <xdr:to>
      <xdr:col>15</xdr:col>
      <xdr:colOff>98425</xdr:colOff>
      <xdr:row>75</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8828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64152</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71755</xdr:rowOff>
    </xdr:from>
    <xdr:to>
      <xdr:col>11</xdr:col>
      <xdr:colOff>9525</xdr:colOff>
      <xdr:row>75</xdr:row>
      <xdr:rowOff>81280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9305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75582</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77487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5715</xdr:rowOff>
    </xdr:from>
    <xdr:to>
      <xdr:col>24</xdr:col>
      <xdr:colOff>76200</xdr:colOff>
      <xdr:row>75</xdr:row>
      <xdr:rowOff>107315</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47752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149242</xdr:rowOff>
    </xdr:from>
    <xdr:ext cx="762000" cy="259045"/>
    <xdr:sp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3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158115</xdr:rowOff>
    </xdr:from>
    <xdr:to>
      <xdr:col>20</xdr:col>
      <xdr:colOff>38100</xdr:colOff>
      <xdr:row>75</xdr:row>
      <xdr:rowOff>88265</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9370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73042</xdr:rowOff>
    </xdr:from>
    <xdr:ext cx="7366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31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144780</xdr:rowOff>
    </xdr:from>
    <xdr:to>
      <xdr:col>15</xdr:col>
      <xdr:colOff>149225</xdr:colOff>
      <xdr:row>75</xdr:row>
      <xdr:rowOff>74930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3048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30480</xdr:rowOff>
    </xdr:from>
    <xdr:to>
      <xdr:col>11</xdr:col>
      <xdr:colOff>60325</xdr:colOff>
      <xdr:row>75</xdr:row>
      <xdr:rowOff>132080</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2159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116857</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20955</xdr:rowOff>
    </xdr:from>
    <xdr:to>
      <xdr:col>6</xdr:col>
      <xdr:colOff>171450</xdr:colOff>
      <xdr:row>75</xdr:row>
      <xdr:rowOff>122555</xdr:rowOff>
    </xdr:to>
    <xdr:sp textlink="">
      <xdr:nvSpPr>
        <xdr:cNvPr id="396" name="楕円 395">
          <a:extLst>
            <a:ext uri="{FF2B5EF4-FFF2-40B4-BE49-F238E27FC236}">
              <a16:creationId xmlns:a16="http://schemas.microsoft.com/office/drawing/2014/main" id="{00000000-0008-0000-0400-00008C010000}"/>
            </a:ext>
          </a:extLst>
        </xdr:cNvPr>
        <xdr:cNvSpPr/>
      </xdr:nvSpPr>
      <xdr:spPr>
        <a:xfrm>
          <a:off x="1270000" y="12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107332</xdr:rowOff>
    </xdr:from>
    <xdr:ext cx="762000" cy="259045"/>
    <xdr:sp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6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前年度と比較し，総額も減少し，利率も</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ポイント減少した。次年度以降も事業の内容を精査し，人件費，扶助費，補助費等の削減に努める。</a:t>
          </a:r>
        </a:p>
      </xdr:txBody>
    </xdr:sp>
    <xdr:clientData/>
  </xdr:twoCellAnchor>
  <xdr:oneCellAnchor>
    <xdr:from>
      <xdr:col>62</xdr:col>
      <xdr:colOff>6350</xdr:colOff>
      <xdr:row>69</xdr:row>
      <xdr:rowOff>107950</xdr:rowOff>
    </xdr:from>
    <xdr:ext cx="298543" cy="225703"/>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76</xdr:row>
      <xdr:rowOff>131572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07033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76</xdr:row>
      <xdr:rowOff>131572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837160"/>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271</xdr:rowOff>
    </xdr:from>
    <xdr:ext cx="7366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01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77</xdr:row>
      <xdr:rowOff>88137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837160"/>
          <a:ext cx="889000" cy="45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90424</xdr:rowOff>
    </xdr:from>
    <xdr:to>
      <xdr:col>69</xdr:col>
      <xdr:colOff>92075</xdr:colOff>
      <xdr:row>77</xdr:row>
      <xdr:rowOff>88137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120624"/>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160782</xdr:rowOff>
    </xdr:from>
    <xdr:to>
      <xdr:col>82</xdr:col>
      <xdr:colOff>158750</xdr:colOff>
      <xdr:row>76</xdr:row>
      <xdr:rowOff>90932</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64592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5859</xdr:rowOff>
    </xdr:from>
    <xdr:ext cx="762000" cy="259045"/>
    <xdr:sp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6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80772</xdr:rowOff>
    </xdr:from>
    <xdr:to>
      <xdr:col>78</xdr:col>
      <xdr:colOff>120650</xdr:colOff>
      <xdr:row>77</xdr:row>
      <xdr:rowOff>10922</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5621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21099</xdr:rowOff>
    </xdr:from>
    <xdr:ext cx="7366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7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37337</xdr:rowOff>
    </xdr:from>
    <xdr:to>
      <xdr:col>69</xdr:col>
      <xdr:colOff>142875</xdr:colOff>
      <xdr:row>77</xdr:row>
      <xdr:rowOff>138937</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3843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123714</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39624</xdr:rowOff>
    </xdr:from>
    <xdr:to>
      <xdr:col>65</xdr:col>
      <xdr:colOff>53975</xdr:colOff>
      <xdr:row>76</xdr:row>
      <xdr:rowOff>141224</xdr:rowOff>
    </xdr:to>
    <xdr:sp textlink="">
      <xdr:nvSpPr>
        <xdr:cNvPr id="455" name="楕円 454">
          <a:extLst>
            <a:ext uri="{FF2B5EF4-FFF2-40B4-BE49-F238E27FC236}">
              <a16:creationId xmlns:a16="http://schemas.microsoft.com/office/drawing/2014/main" id="{00000000-0008-0000-0400-0000C7010000}"/>
            </a:ext>
          </a:extLst>
        </xdr:cNvPr>
        <xdr:cNvSpPr/>
      </xdr:nvSpPr>
      <xdr:spPr>
        <a:xfrm>
          <a:off x="12954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151401</xdr:rowOff>
    </xdr:from>
    <xdr:ext cx="762000" cy="259045"/>
    <xdr:sp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103487</xdr:rowOff>
    </xdr:from>
    <xdr:to>
      <xdr:col>29</xdr:col>
      <xdr:colOff>127000</xdr:colOff>
      <xdr:row>17</xdr:row>
      <xdr:rowOff>7399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94312"/>
          <a:ext cx="647700" cy="75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92266</xdr:rowOff>
    </xdr:from>
    <xdr:ext cx="762000" cy="259045"/>
    <xdr:sp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83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7399</xdr:rowOff>
    </xdr:from>
    <xdr:to>
      <xdr:col>26</xdr:col>
      <xdr:colOff>50800</xdr:colOff>
      <xdr:row>17</xdr:row>
      <xdr:rowOff>24174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69674"/>
          <a:ext cx="698500" cy="16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79410</xdr:rowOff>
    </xdr:from>
    <xdr:ext cx="7366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0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24174</xdr:rowOff>
    </xdr:from>
    <xdr:to>
      <xdr:col>22</xdr:col>
      <xdr:colOff>114300</xdr:colOff>
      <xdr:row>17</xdr:row>
      <xdr:rowOff>24467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86449"/>
          <a:ext cx="698500" cy="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91069</xdr:rowOff>
    </xdr:from>
    <xdr:ext cx="762000" cy="259045"/>
    <xdr:sp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05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24467</xdr:rowOff>
    </xdr:from>
    <xdr:to>
      <xdr:col>18</xdr:col>
      <xdr:colOff>177800</xdr:colOff>
      <xdr:row>17</xdr:row>
      <xdr:rowOff>84513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86742"/>
          <a:ext cx="698500" cy="60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136310</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098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82220</xdr:rowOff>
    </xdr:from>
    <xdr:to>
      <xdr:col>15</xdr:col>
      <xdr:colOff>101600</xdr:colOff>
      <xdr:row>18</xdr:row>
      <xdr:rowOff>12370</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168597</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3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52687</xdr:rowOff>
    </xdr:from>
    <xdr:to>
      <xdr:col>29</xdr:col>
      <xdr:colOff>177800</xdr:colOff>
      <xdr:row>16</xdr:row>
      <xdr:rowOff>154287</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43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69214</xdr:rowOff>
    </xdr:from>
    <xdr:ext cx="762000" cy="259045"/>
    <xdr:sp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88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128049</xdr:rowOff>
    </xdr:from>
    <xdr:to>
      <xdr:col>26</xdr:col>
      <xdr:colOff>101600</xdr:colOff>
      <xdr:row>17</xdr:row>
      <xdr:rowOff>58199</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18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68376</xdr:rowOff>
    </xdr:from>
    <xdr:ext cx="7366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87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144824</xdr:rowOff>
    </xdr:from>
    <xdr:to>
      <xdr:col>22</xdr:col>
      <xdr:colOff>165100</xdr:colOff>
      <xdr:row>17</xdr:row>
      <xdr:rowOff>74974</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35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85151</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04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145117</xdr:rowOff>
    </xdr:from>
    <xdr:to>
      <xdr:col>19</xdr:col>
      <xdr:colOff>38100</xdr:colOff>
      <xdr:row>17</xdr:row>
      <xdr:rowOff>75267</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35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85444</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0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33713</xdr:rowOff>
    </xdr:from>
    <xdr:to>
      <xdr:col>15</xdr:col>
      <xdr:colOff>101600</xdr:colOff>
      <xdr:row>17</xdr:row>
      <xdr:rowOff>135313</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95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145490</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6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54286</xdr:rowOff>
    </xdr:from>
    <xdr:to>
      <xdr:col>29</xdr:col>
      <xdr:colOff>127000</xdr:colOff>
      <xdr:row>38</xdr:row>
      <xdr:rowOff>61561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521886"/>
          <a:ext cx="647700" cy="7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59507</xdr:rowOff>
    </xdr:from>
    <xdr:to>
      <xdr:col>26</xdr:col>
      <xdr:colOff>50800</xdr:colOff>
      <xdr:row>38</xdr:row>
      <xdr:rowOff>61561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527107"/>
          <a:ext cx="698500" cy="2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59507</xdr:rowOff>
    </xdr:from>
    <xdr:to>
      <xdr:col>22</xdr:col>
      <xdr:colOff>114300</xdr:colOff>
      <xdr:row>38</xdr:row>
      <xdr:rowOff>63645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27107"/>
          <a:ext cx="698500" cy="4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63645</xdr:rowOff>
    </xdr:from>
    <xdr:to>
      <xdr:col>18</xdr:col>
      <xdr:colOff>177800</xdr:colOff>
      <xdr:row>38</xdr:row>
      <xdr:rowOff>65690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31245"/>
          <a:ext cx="698500" cy="2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122476</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8466</xdr:rowOff>
    </xdr:from>
    <xdr:to>
      <xdr:col>15</xdr:col>
      <xdr:colOff>101600</xdr:colOff>
      <xdr:row>38</xdr:row>
      <xdr:rowOff>110066</xdr:rowOff>
    </xdr:to>
    <xdr:sp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4760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120243</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3486</xdr:rowOff>
    </xdr:from>
    <xdr:to>
      <xdr:col>29</xdr:col>
      <xdr:colOff>177800</xdr:colOff>
      <xdr:row>38</xdr:row>
      <xdr:rowOff>105086</xdr:rowOff>
    </xdr:to>
    <xdr:sp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71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318463</xdr:rowOff>
    </xdr:from>
    <xdr:ext cx="762000" cy="259045"/>
    <xdr:sp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4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10761</xdr:rowOff>
    </xdr:from>
    <xdr:to>
      <xdr:col>26</xdr:col>
      <xdr:colOff>101600</xdr:colOff>
      <xdr:row>38</xdr:row>
      <xdr:rowOff>112361</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478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97138</xdr:rowOff>
    </xdr:from>
    <xdr:ext cx="736600" cy="259045"/>
    <xdr:sp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564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8707</xdr:rowOff>
    </xdr:from>
    <xdr:to>
      <xdr:col>22</xdr:col>
      <xdr:colOff>165100</xdr:colOff>
      <xdr:row>38</xdr:row>
      <xdr:rowOff>110307</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47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95084</xdr:rowOff>
    </xdr:from>
    <xdr:ext cx="7620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6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12845</xdr:rowOff>
    </xdr:from>
    <xdr:to>
      <xdr:col>19</xdr:col>
      <xdr:colOff>38100</xdr:colOff>
      <xdr:row>38</xdr:row>
      <xdr:rowOff>114445</xdr:rowOff>
    </xdr:to>
    <xdr:sp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480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99222</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56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14890</xdr:rowOff>
    </xdr:from>
    <xdr:to>
      <xdr:col>15</xdr:col>
      <xdr:colOff>101600</xdr:colOff>
      <xdr:row>38</xdr:row>
      <xdr:rowOff>116490</xdr:rowOff>
    </xdr:to>
    <xdr:sp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482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101267</xdr:rowOff>
    </xdr:from>
    <xdr:ext cx="762000" cy="259045"/>
    <xdr:sp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56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37,920
37,275
148.82
27,508,162
26,475,519
946,755
13,218,753
30,830,167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19293</xdr:rowOff>
    </xdr:from>
    <xdr:to>
      <xdr:col>24</xdr:col>
      <xdr:colOff>63500</xdr:colOff>
      <xdr:row>37</xdr:row>
      <xdr:rowOff>44874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2943"/>
          <a:ext cx="8382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7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44874</xdr:rowOff>
    </xdr:from>
    <xdr:to>
      <xdr:col>19</xdr:col>
      <xdr:colOff>177800</xdr:colOff>
      <xdr:row>37</xdr:row>
      <xdr:rowOff>127029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88524"/>
          <a:ext cx="889000" cy="8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124678</xdr:rowOff>
    </xdr:from>
    <xdr:to>
      <xdr:col>15</xdr:col>
      <xdr:colOff>50800</xdr:colOff>
      <xdr:row>37</xdr:row>
      <xdr:rowOff>127029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68328"/>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124678</xdr:rowOff>
    </xdr:from>
    <xdr:to>
      <xdr:col>10</xdr:col>
      <xdr:colOff>114300</xdr:colOff>
      <xdr:row>38</xdr:row>
      <xdr:rowOff>32225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68328"/>
          <a:ext cx="889000" cy="7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71750</xdr:rowOff>
    </xdr:from>
    <xdr:ext cx="59901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57734</xdr:rowOff>
    </xdr:from>
    <xdr:to>
      <xdr:col>6</xdr:col>
      <xdr:colOff>38100</xdr:colOff>
      <xdr:row>37</xdr:row>
      <xdr:rowOff>159334</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4411</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139943</xdr:rowOff>
    </xdr:from>
    <xdr:to>
      <xdr:col>24</xdr:col>
      <xdr:colOff>114300</xdr:colOff>
      <xdr:row>37</xdr:row>
      <xdr:rowOff>70093</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31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118370</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165524</xdr:rowOff>
    </xdr:from>
    <xdr:to>
      <xdr:col>20</xdr:col>
      <xdr:colOff>38100</xdr:colOff>
      <xdr:row>37</xdr:row>
      <xdr:rowOff>95674</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33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86801</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76229</xdr:rowOff>
    </xdr:from>
    <xdr:to>
      <xdr:col>15</xdr:col>
      <xdr:colOff>101600</xdr:colOff>
      <xdr:row>38</xdr:row>
      <xdr:rowOff>6379</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41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168956</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73878</xdr:rowOff>
    </xdr:from>
    <xdr:to>
      <xdr:col>10</xdr:col>
      <xdr:colOff>165100</xdr:colOff>
      <xdr:row>38</xdr:row>
      <xdr:rowOff>4028</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4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166605</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152875</xdr:rowOff>
    </xdr:from>
    <xdr:to>
      <xdr:col>6</xdr:col>
      <xdr:colOff>38100</xdr:colOff>
      <xdr:row>38</xdr:row>
      <xdr:rowOff>83025</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49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74152</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8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37626</xdr:rowOff>
    </xdr:from>
    <xdr:to>
      <xdr:col>24</xdr:col>
      <xdr:colOff>63500</xdr:colOff>
      <xdr:row>58</xdr:row>
      <xdr:rowOff>38271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981726"/>
          <a:ext cx="838200" cy="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34651</xdr:rowOff>
    </xdr:from>
    <xdr:to>
      <xdr:col>19</xdr:col>
      <xdr:colOff>177800</xdr:colOff>
      <xdr:row>58</xdr:row>
      <xdr:rowOff>38271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978751"/>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34651</xdr:rowOff>
    </xdr:from>
    <xdr:to>
      <xdr:col>15</xdr:col>
      <xdr:colOff>50800</xdr:colOff>
      <xdr:row>58</xdr:row>
      <xdr:rowOff>68093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978751"/>
          <a:ext cx="889000" cy="3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65260</xdr:rowOff>
    </xdr:from>
    <xdr:to>
      <xdr:col>10</xdr:col>
      <xdr:colOff>114300</xdr:colOff>
      <xdr:row>58</xdr:row>
      <xdr:rowOff>68093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10009360"/>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170125</xdr:rowOff>
    </xdr:from>
    <xdr:to>
      <xdr:col>6</xdr:col>
      <xdr:colOff>38100</xdr:colOff>
      <xdr:row>58</xdr:row>
      <xdr:rowOff>100275</xdr:rowOff>
    </xdr:to>
    <xdr:sp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116802</xdr:rowOff>
    </xdr:from>
    <xdr:ext cx="534377"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158276</xdr:rowOff>
    </xdr:from>
    <xdr:to>
      <xdr:col>24</xdr:col>
      <xdr:colOff>114300</xdr:colOff>
      <xdr:row>58</xdr:row>
      <xdr:rowOff>88426</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4584700" y="993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116047</xdr:rowOff>
    </xdr:from>
    <xdr:ext cx="534377" cy="259045"/>
    <xdr:sp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8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158921</xdr:rowOff>
    </xdr:from>
    <xdr:to>
      <xdr:col>20</xdr:col>
      <xdr:colOff>38100</xdr:colOff>
      <xdr:row>58</xdr:row>
      <xdr:rowOff>89071</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3746500" y="99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80198</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155301</xdr:rowOff>
    </xdr:from>
    <xdr:to>
      <xdr:col>15</xdr:col>
      <xdr:colOff>101600</xdr:colOff>
      <xdr:row>58</xdr:row>
      <xdr:rowOff>85451</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2857500" y="99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76578</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2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17293</xdr:rowOff>
    </xdr:from>
    <xdr:to>
      <xdr:col>10</xdr:col>
      <xdr:colOff>165100</xdr:colOff>
      <xdr:row>58</xdr:row>
      <xdr:rowOff>118893</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968500" y="996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110020</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5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14460</xdr:rowOff>
    </xdr:from>
    <xdr:to>
      <xdr:col>6</xdr:col>
      <xdr:colOff>38100</xdr:colOff>
      <xdr:row>58</xdr:row>
      <xdr:rowOff>116060</xdr:rowOff>
    </xdr:to>
    <xdr:sp textlink="">
      <xdr:nvSpPr>
        <xdr:cNvPr id="147" name="楕円 146">
          <a:extLst>
            <a:ext uri="{FF2B5EF4-FFF2-40B4-BE49-F238E27FC236}">
              <a16:creationId xmlns:a16="http://schemas.microsoft.com/office/drawing/2014/main" id="{00000000-0008-0000-0600-000093000000}"/>
            </a:ext>
          </a:extLst>
        </xdr:cNvPr>
        <xdr:cNvSpPr/>
      </xdr:nvSpPr>
      <xdr:spPr>
        <a:xfrm>
          <a:off x="1079500" y="99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107187</xdr:rowOff>
    </xdr:from>
    <xdr:ext cx="534377" cy="259045"/>
    <xdr:sp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5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163988</xdr:rowOff>
    </xdr:from>
    <xdr:to>
      <xdr:col>24</xdr:col>
      <xdr:colOff>63500</xdr:colOff>
      <xdr:row>78</xdr:row>
      <xdr:rowOff>164255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37088"/>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9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164255</xdr:rowOff>
    </xdr:from>
    <xdr:to>
      <xdr:col>19</xdr:col>
      <xdr:colOff>177800</xdr:colOff>
      <xdr:row>78</xdr:row>
      <xdr:rowOff>167284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37355"/>
          <a:ext cx="8890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167284</xdr:rowOff>
    </xdr:from>
    <xdr:to>
      <xdr:col>15</xdr:col>
      <xdr:colOff>50800</xdr:colOff>
      <xdr:row>79</xdr:row>
      <xdr:rowOff>712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40384"/>
          <a:ext cx="889000" cy="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75506</xdr:rowOff>
    </xdr:from>
    <xdr:ext cx="534377"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1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170847</xdr:rowOff>
    </xdr:from>
    <xdr:to>
      <xdr:col>10</xdr:col>
      <xdr:colOff>114300</xdr:colOff>
      <xdr:row>79</xdr:row>
      <xdr:rowOff>712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43947"/>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37636</xdr:rowOff>
    </xdr:from>
    <xdr:to>
      <xdr:col>6</xdr:col>
      <xdr:colOff>38100</xdr:colOff>
      <xdr:row>78</xdr:row>
      <xdr:rowOff>139236</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155763</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113188</xdr:rowOff>
    </xdr:from>
    <xdr:to>
      <xdr:col>24</xdr:col>
      <xdr:colOff>114300</xdr:colOff>
      <xdr:row>79</xdr:row>
      <xdr:rowOff>43338</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4584700" y="134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28115</xdr:rowOff>
    </xdr:from>
    <xdr:ext cx="469744" cy="259045"/>
    <xdr:sp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0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113455</xdr:rowOff>
    </xdr:from>
    <xdr:to>
      <xdr:col>20</xdr:col>
      <xdr:colOff>38100</xdr:colOff>
      <xdr:row>79</xdr:row>
      <xdr:rowOff>43605</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3746500" y="1348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34732</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7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116484</xdr:rowOff>
    </xdr:from>
    <xdr:to>
      <xdr:col>15</xdr:col>
      <xdr:colOff>101600</xdr:colOff>
      <xdr:row>79</xdr:row>
      <xdr:rowOff>46634</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2857500" y="1348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37761</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8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121362</xdr:rowOff>
    </xdr:from>
    <xdr:to>
      <xdr:col>10</xdr:col>
      <xdr:colOff>165100</xdr:colOff>
      <xdr:row>79</xdr:row>
      <xdr:rowOff>51512</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968500" y="1349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42639</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8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120047</xdr:rowOff>
    </xdr:from>
    <xdr:to>
      <xdr:col>6</xdr:col>
      <xdr:colOff>38100</xdr:colOff>
      <xdr:row>79</xdr:row>
      <xdr:rowOff>50197</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079500" y="13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41324</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8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111590</xdr:rowOff>
    </xdr:from>
    <xdr:to>
      <xdr:col>24</xdr:col>
      <xdr:colOff>63500</xdr:colOff>
      <xdr:row>95</xdr:row>
      <xdr:rowOff>79769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227890"/>
          <a:ext cx="838200" cy="13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90896</xdr:rowOff>
    </xdr:from>
    <xdr:ext cx="599010" cy="259045"/>
    <xdr:sp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378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111109</xdr:rowOff>
    </xdr:from>
    <xdr:to>
      <xdr:col>19</xdr:col>
      <xdr:colOff>177800</xdr:colOff>
      <xdr:row>95</xdr:row>
      <xdr:rowOff>79769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227409"/>
          <a:ext cx="889000" cy="14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103271</xdr:rowOff>
    </xdr:from>
    <xdr:ext cx="599010" cy="259045"/>
    <xdr:sp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111109</xdr:rowOff>
    </xdr:from>
    <xdr:to>
      <xdr:col>15</xdr:col>
      <xdr:colOff>50800</xdr:colOff>
      <xdr:row>95</xdr:row>
      <xdr:rowOff>166979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227409"/>
          <a:ext cx="889000" cy="22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23330</xdr:rowOff>
    </xdr:from>
    <xdr:ext cx="599010"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166979</xdr:rowOff>
    </xdr:from>
    <xdr:to>
      <xdr:col>10</xdr:col>
      <xdr:colOff>114300</xdr:colOff>
      <xdr:row>96</xdr:row>
      <xdr:rowOff>36700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54729"/>
          <a:ext cx="889000" cy="4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29433</xdr:rowOff>
    </xdr:from>
    <xdr:ext cx="599010"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107668</xdr:rowOff>
    </xdr:from>
    <xdr:to>
      <xdr:col>6</xdr:col>
      <xdr:colOff>38100</xdr:colOff>
      <xdr:row>97</xdr:row>
      <xdr:rowOff>37818</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28945</xdr:rowOff>
    </xdr:from>
    <xdr:ext cx="59901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659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60790</xdr:rowOff>
    </xdr:from>
    <xdr:to>
      <xdr:col>24</xdr:col>
      <xdr:colOff>114300</xdr:colOff>
      <xdr:row>94</xdr:row>
      <xdr:rowOff>162390</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4584700" y="161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83667</xdr:rowOff>
    </xdr:from>
    <xdr:ext cx="599010" cy="259045"/>
    <xdr:sp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028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28969</xdr:rowOff>
    </xdr:from>
    <xdr:to>
      <xdr:col>20</xdr:col>
      <xdr:colOff>38100</xdr:colOff>
      <xdr:row>95</xdr:row>
      <xdr:rowOff>130569</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3746500" y="1631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147096</xdr:rowOff>
    </xdr:from>
    <xdr:ext cx="599010"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09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60309</xdr:rowOff>
    </xdr:from>
    <xdr:to>
      <xdr:col>15</xdr:col>
      <xdr:colOff>101600</xdr:colOff>
      <xdr:row>94</xdr:row>
      <xdr:rowOff>161909</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2857500" y="1617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6986</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95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116179</xdr:rowOff>
    </xdr:from>
    <xdr:to>
      <xdr:col>10</xdr:col>
      <xdr:colOff>165100</xdr:colOff>
      <xdr:row>96</xdr:row>
      <xdr:rowOff>46329</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1968500" y="1640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62856</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17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157350</xdr:rowOff>
    </xdr:from>
    <xdr:to>
      <xdr:col>6</xdr:col>
      <xdr:colOff>38100</xdr:colOff>
      <xdr:row>96</xdr:row>
      <xdr:rowOff>87500</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079500" y="164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104027</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22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34940</xdr:rowOff>
    </xdr:from>
    <xdr:to>
      <xdr:col>55</xdr:col>
      <xdr:colOff>0</xdr:colOff>
      <xdr:row>37</xdr:row>
      <xdr:rowOff>40640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78590"/>
          <a:ext cx="838200" cy="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34940</xdr:rowOff>
    </xdr:from>
    <xdr:to>
      <xdr:col>50</xdr:col>
      <xdr:colOff>114300</xdr:colOff>
      <xdr:row>37</xdr:row>
      <xdr:rowOff>93145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78590"/>
          <a:ext cx="889000" cy="5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60997</xdr:rowOff>
    </xdr:from>
    <xdr:to>
      <xdr:col>45</xdr:col>
      <xdr:colOff>177800</xdr:colOff>
      <xdr:row>37</xdr:row>
      <xdr:rowOff>93145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61747"/>
          <a:ext cx="889000" cy="37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60997</xdr:rowOff>
    </xdr:from>
    <xdr:to>
      <xdr:col>41</xdr:col>
      <xdr:colOff>50800</xdr:colOff>
      <xdr:row>37</xdr:row>
      <xdr:rowOff>140531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061747"/>
          <a:ext cx="889000" cy="42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35135</xdr:rowOff>
    </xdr:from>
    <xdr:ext cx="599010"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47032</xdr:rowOff>
    </xdr:from>
    <xdr:to>
      <xdr:col>36</xdr:col>
      <xdr:colOff>165100</xdr:colOff>
      <xdr:row>37</xdr:row>
      <xdr:rowOff>148632</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165159</xdr:rowOff>
    </xdr:from>
    <xdr:ext cx="534377"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1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161290</xdr:rowOff>
    </xdr:from>
    <xdr:to>
      <xdr:col>55</xdr:col>
      <xdr:colOff>50800</xdr:colOff>
      <xdr:row>37</xdr:row>
      <xdr:rowOff>91440</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104267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139717</xdr:rowOff>
    </xdr:from>
    <xdr:ext cx="534377" cy="259045"/>
    <xdr:sp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1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155590</xdr:rowOff>
    </xdr:from>
    <xdr:to>
      <xdr:col>50</xdr:col>
      <xdr:colOff>165100</xdr:colOff>
      <xdr:row>37</xdr:row>
      <xdr:rowOff>85740</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9588500" y="632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76867</xdr:rowOff>
    </xdr:from>
    <xdr:ext cx="534377"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2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42345</xdr:rowOff>
    </xdr:from>
    <xdr:to>
      <xdr:col>46</xdr:col>
      <xdr:colOff>38100</xdr:colOff>
      <xdr:row>37</xdr:row>
      <xdr:rowOff>143945</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8699500" y="638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135072</xdr:rowOff>
    </xdr:from>
    <xdr:ext cx="534377"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7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10197</xdr:rowOff>
    </xdr:from>
    <xdr:to>
      <xdr:col>41</xdr:col>
      <xdr:colOff>101600</xdr:colOff>
      <xdr:row>35</xdr:row>
      <xdr:rowOff>111797</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7810500" y="601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102924</xdr:rowOff>
    </xdr:from>
    <xdr:ext cx="599010"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03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89731</xdr:rowOff>
    </xdr:from>
    <xdr:to>
      <xdr:col>36</xdr:col>
      <xdr:colOff>165100</xdr:colOff>
      <xdr:row>38</xdr:row>
      <xdr:rowOff>19881</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6921500" y="643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11008</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52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75445</xdr:rowOff>
    </xdr:from>
    <xdr:to>
      <xdr:col>55</xdr:col>
      <xdr:colOff>0</xdr:colOff>
      <xdr:row>57</xdr:row>
      <xdr:rowOff>128215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48095"/>
          <a:ext cx="838200" cy="5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151061</xdr:rowOff>
    </xdr:from>
    <xdr:to>
      <xdr:col>50</xdr:col>
      <xdr:colOff>114300</xdr:colOff>
      <xdr:row>57</xdr:row>
      <xdr:rowOff>75445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52261"/>
          <a:ext cx="889000" cy="9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157069</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92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60678</xdr:rowOff>
    </xdr:from>
    <xdr:to>
      <xdr:col>45</xdr:col>
      <xdr:colOff>177800</xdr:colOff>
      <xdr:row>56</xdr:row>
      <xdr:rowOff>151061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61878"/>
          <a:ext cx="889000" cy="9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132549</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90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60678</xdr:rowOff>
    </xdr:from>
    <xdr:to>
      <xdr:col>41</xdr:col>
      <xdr:colOff>50800</xdr:colOff>
      <xdr:row>57</xdr:row>
      <xdr:rowOff>37505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61878"/>
          <a:ext cx="889000" cy="14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141320</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91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45281</xdr:rowOff>
    </xdr:from>
    <xdr:to>
      <xdr:col>36</xdr:col>
      <xdr:colOff>165100</xdr:colOff>
      <xdr:row>57</xdr:row>
      <xdr:rowOff>146881</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138008</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9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77415</xdr:rowOff>
    </xdr:from>
    <xdr:to>
      <xdr:col>55</xdr:col>
      <xdr:colOff>50800</xdr:colOff>
      <xdr:row>58</xdr:row>
      <xdr:rowOff>7565</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10426700" y="985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55842</xdr:rowOff>
    </xdr:from>
    <xdr:ext cx="534377" cy="259045"/>
    <xdr:sp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2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24645</xdr:rowOff>
    </xdr:from>
    <xdr:to>
      <xdr:col>50</xdr:col>
      <xdr:colOff>165100</xdr:colOff>
      <xdr:row>57</xdr:row>
      <xdr:rowOff>126245</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9588500" y="97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142772</xdr:rowOff>
    </xdr:from>
    <xdr:ext cx="59901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7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100261</xdr:rowOff>
    </xdr:from>
    <xdr:to>
      <xdr:col>46</xdr:col>
      <xdr:colOff>38100</xdr:colOff>
      <xdr:row>57</xdr:row>
      <xdr:rowOff>30411</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8699500" y="970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46938</xdr:rowOff>
    </xdr:from>
    <xdr:ext cx="59901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47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9878</xdr:rowOff>
    </xdr:from>
    <xdr:to>
      <xdr:col>41</xdr:col>
      <xdr:colOff>101600</xdr:colOff>
      <xdr:row>56</xdr:row>
      <xdr:rowOff>111478</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7810500" y="961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128005</xdr:rowOff>
    </xdr:from>
    <xdr:ext cx="59901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38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158155</xdr:rowOff>
    </xdr:from>
    <xdr:to>
      <xdr:col>36</xdr:col>
      <xdr:colOff>165100</xdr:colOff>
      <xdr:row>57</xdr:row>
      <xdr:rowOff>88305</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6921500" y="975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104832</xdr:rowOff>
    </xdr:from>
    <xdr:ext cx="599010"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53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115303</xdr:rowOff>
    </xdr:from>
    <xdr:to>
      <xdr:col>55</xdr:col>
      <xdr:colOff>0</xdr:colOff>
      <xdr:row>78</xdr:row>
      <xdr:rowOff>109906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145503"/>
          <a:ext cx="838200" cy="33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115303</xdr:rowOff>
    </xdr:from>
    <xdr:to>
      <xdr:col>50</xdr:col>
      <xdr:colOff>114300</xdr:colOff>
      <xdr:row>77</xdr:row>
      <xdr:rowOff>21895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145503"/>
          <a:ext cx="889000" cy="7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22889</xdr:rowOff>
    </xdr:from>
    <xdr:ext cx="534377"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39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11799</xdr:rowOff>
    </xdr:from>
    <xdr:to>
      <xdr:col>45</xdr:col>
      <xdr:colOff>177800</xdr:colOff>
      <xdr:row>77</xdr:row>
      <xdr:rowOff>21895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699099"/>
          <a:ext cx="889000" cy="52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116019</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31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11799</xdr:rowOff>
    </xdr:from>
    <xdr:to>
      <xdr:col>41</xdr:col>
      <xdr:colOff>50800</xdr:colOff>
      <xdr:row>75</xdr:row>
      <xdr:rowOff>135230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699099"/>
          <a:ext cx="889000" cy="29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89400</xdr:rowOff>
    </xdr:from>
    <xdr:ext cx="534377"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9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xdr:rowOff>
    </xdr:from>
    <xdr:to>
      <xdr:col>36</xdr:col>
      <xdr:colOff>165100</xdr:colOff>
      <xdr:row>77</xdr:row>
      <xdr:rowOff>107798</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98925</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0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59106</xdr:rowOff>
    </xdr:from>
    <xdr:to>
      <xdr:col>55</xdr:col>
      <xdr:colOff>50800</xdr:colOff>
      <xdr:row>78</xdr:row>
      <xdr:rowOff>160706</xdr:rowOff>
    </xdr:to>
    <xdr:sp textlink="">
      <xdr:nvSpPr>
        <xdr:cNvPr id="423" name="楕円 422">
          <a:extLst>
            <a:ext uri="{FF2B5EF4-FFF2-40B4-BE49-F238E27FC236}">
              <a16:creationId xmlns:a16="http://schemas.microsoft.com/office/drawing/2014/main" id="{00000000-0008-0000-0600-0000A7010000}"/>
            </a:ext>
          </a:extLst>
        </xdr:cNvPr>
        <xdr:cNvSpPr/>
      </xdr:nvSpPr>
      <xdr:spPr>
        <a:xfrm>
          <a:off x="10426700" y="1343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145483</xdr:rowOff>
    </xdr:from>
    <xdr:ext cx="469744" cy="259045"/>
    <xdr:sp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64503</xdr:rowOff>
    </xdr:from>
    <xdr:to>
      <xdr:col>50</xdr:col>
      <xdr:colOff>165100</xdr:colOff>
      <xdr:row>76</xdr:row>
      <xdr:rowOff>166103</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9588500" y="1309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11180</xdr:rowOff>
    </xdr:from>
    <xdr:ext cx="534377"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86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142545</xdr:rowOff>
    </xdr:from>
    <xdr:to>
      <xdr:col>46</xdr:col>
      <xdr:colOff>38100</xdr:colOff>
      <xdr:row>77</xdr:row>
      <xdr:rowOff>72695</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8699500" y="131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89222</xdr:rowOff>
    </xdr:from>
    <xdr:ext cx="534377"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94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132449</xdr:rowOff>
    </xdr:from>
    <xdr:to>
      <xdr:col>41</xdr:col>
      <xdr:colOff>101600</xdr:colOff>
      <xdr:row>74</xdr:row>
      <xdr:rowOff>62599</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7810500" y="1264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79126</xdr:rowOff>
    </xdr:from>
    <xdr:ext cx="534377"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42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84430</xdr:rowOff>
    </xdr:from>
    <xdr:to>
      <xdr:col>36</xdr:col>
      <xdr:colOff>165100</xdr:colOff>
      <xdr:row>76</xdr:row>
      <xdr:rowOff>14579</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6921500" y="129431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31107</xdr:rowOff>
    </xdr:from>
    <xdr:ext cx="534377"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71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1879</xdr:rowOff>
    </xdr:from>
    <xdr:to>
      <xdr:col>55</xdr:col>
      <xdr:colOff>0</xdr:colOff>
      <xdr:row>98</xdr:row>
      <xdr:rowOff>27721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03979"/>
          <a:ext cx="838200" cy="2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105512</xdr:rowOff>
    </xdr:from>
    <xdr:ext cx="534377" cy="259045"/>
    <xdr:sp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36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100932</xdr:rowOff>
    </xdr:from>
    <xdr:to>
      <xdr:col>50</xdr:col>
      <xdr:colOff>114300</xdr:colOff>
      <xdr:row>98</xdr:row>
      <xdr:rowOff>27721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31582"/>
          <a:ext cx="889000" cy="9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89235</xdr:rowOff>
    </xdr:from>
    <xdr:to>
      <xdr:col>45</xdr:col>
      <xdr:colOff>177800</xdr:colOff>
      <xdr:row>97</xdr:row>
      <xdr:rowOff>100932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19885"/>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55396</xdr:rowOff>
    </xdr:from>
    <xdr:ext cx="534377" cy="259045"/>
    <xdr:sp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85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89235</xdr:rowOff>
    </xdr:from>
    <xdr:to>
      <xdr:col>41</xdr:col>
      <xdr:colOff>50800</xdr:colOff>
      <xdr:row>98</xdr:row>
      <xdr:rowOff>24609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19885"/>
          <a:ext cx="889000" cy="10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65434</xdr:rowOff>
    </xdr:from>
    <xdr:ext cx="534377"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86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140466</xdr:rowOff>
    </xdr:from>
    <xdr:to>
      <xdr:col>36</xdr:col>
      <xdr:colOff>165100</xdr:colOff>
      <xdr:row>98</xdr:row>
      <xdr:rowOff>70616</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7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87143</xdr:rowOff>
    </xdr:from>
    <xdr:ext cx="534377"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122529</xdr:rowOff>
    </xdr:from>
    <xdr:to>
      <xdr:col>55</xdr:col>
      <xdr:colOff>50800</xdr:colOff>
      <xdr:row>98</xdr:row>
      <xdr:rowOff>52679</xdr:rowOff>
    </xdr:to>
    <xdr:sp textlink="">
      <xdr:nvSpPr>
        <xdr:cNvPr id="478" name="楕円 477">
          <a:extLst>
            <a:ext uri="{FF2B5EF4-FFF2-40B4-BE49-F238E27FC236}">
              <a16:creationId xmlns:a16="http://schemas.microsoft.com/office/drawing/2014/main" id="{00000000-0008-0000-0600-0000DE010000}"/>
            </a:ext>
          </a:extLst>
        </xdr:cNvPr>
        <xdr:cNvSpPr/>
      </xdr:nvSpPr>
      <xdr:spPr>
        <a:xfrm>
          <a:off x="10426700" y="1675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81906</xdr:rowOff>
    </xdr:from>
    <xdr:ext cx="534377" cy="259045"/>
    <xdr:sp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4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148371</xdr:rowOff>
    </xdr:from>
    <xdr:to>
      <xdr:col>50</xdr:col>
      <xdr:colOff>165100</xdr:colOff>
      <xdr:row>98</xdr:row>
      <xdr:rowOff>78521</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9588500" y="1677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69648</xdr:rowOff>
    </xdr:from>
    <xdr:ext cx="534377"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7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50132</xdr:rowOff>
    </xdr:from>
    <xdr:to>
      <xdr:col>46</xdr:col>
      <xdr:colOff>38100</xdr:colOff>
      <xdr:row>97</xdr:row>
      <xdr:rowOff>151732</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8699500" y="1668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168259</xdr:rowOff>
    </xdr:from>
    <xdr:ext cx="534377"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45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38435</xdr:rowOff>
    </xdr:from>
    <xdr:to>
      <xdr:col>41</xdr:col>
      <xdr:colOff>101600</xdr:colOff>
      <xdr:row>97</xdr:row>
      <xdr:rowOff>140035</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7810500" y="1666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156562</xdr:rowOff>
    </xdr:from>
    <xdr:ext cx="534377"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4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145259</xdr:rowOff>
    </xdr:from>
    <xdr:to>
      <xdr:col>36</xdr:col>
      <xdr:colOff>165100</xdr:colOff>
      <xdr:row>98</xdr:row>
      <xdr:rowOff>75409</xdr:rowOff>
    </xdr:to>
    <xdr:sp textlink="">
      <xdr:nvSpPr>
        <xdr:cNvPr id="486" name="楕円 485">
          <a:extLst>
            <a:ext uri="{FF2B5EF4-FFF2-40B4-BE49-F238E27FC236}">
              <a16:creationId xmlns:a16="http://schemas.microsoft.com/office/drawing/2014/main" id="{00000000-0008-0000-0600-0000E6010000}"/>
            </a:ext>
          </a:extLst>
        </xdr:cNvPr>
        <xdr:cNvSpPr/>
      </xdr:nvSpPr>
      <xdr:spPr>
        <a:xfrm>
          <a:off x="6921500" y="1677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66536</xdr:rowOff>
    </xdr:from>
    <xdr:ext cx="534377"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6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12789</xdr:rowOff>
    </xdr:from>
    <xdr:to>
      <xdr:col>85</xdr:col>
      <xdr:colOff>127000</xdr:colOff>
      <xdr:row>39</xdr:row>
      <xdr:rowOff>17983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99339"/>
          <a:ext cx="838200" cy="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12789</xdr:rowOff>
    </xdr:from>
    <xdr:to>
      <xdr:col>81</xdr:col>
      <xdr:colOff>50800</xdr:colOff>
      <xdr:row>39</xdr:row>
      <xdr:rowOff>28346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99339"/>
          <a:ext cx="889000" cy="1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167437</xdr:rowOff>
    </xdr:from>
    <xdr:to>
      <xdr:col>76</xdr:col>
      <xdr:colOff>114300</xdr:colOff>
      <xdr:row>39</xdr:row>
      <xdr:rowOff>28346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82537"/>
          <a:ext cx="889000" cy="3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167437</xdr:rowOff>
    </xdr:from>
    <xdr:to>
      <xdr:col>71</xdr:col>
      <xdr:colOff>177800</xdr:colOff>
      <xdr:row>39</xdr:row>
      <xdr:rowOff>17056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82537"/>
          <a:ext cx="889000" cy="2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36614</xdr:rowOff>
    </xdr:from>
    <xdr:to>
      <xdr:col>67</xdr:col>
      <xdr:colOff>101600</xdr:colOff>
      <xdr:row>38</xdr:row>
      <xdr:rowOff>138214</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154741</xdr:rowOff>
    </xdr:from>
    <xdr:ext cx="534377"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138633</xdr:rowOff>
    </xdr:from>
    <xdr:to>
      <xdr:col>85</xdr:col>
      <xdr:colOff>177800</xdr:colOff>
      <xdr:row>39</xdr:row>
      <xdr:rowOff>68783</xdr:rowOff>
    </xdr:to>
    <xdr:sp textlink="">
      <xdr:nvSpPr>
        <xdr:cNvPr id="535" name="楕円 534">
          <a:extLst>
            <a:ext uri="{FF2B5EF4-FFF2-40B4-BE49-F238E27FC236}">
              <a16:creationId xmlns:a16="http://schemas.microsoft.com/office/drawing/2014/main" id="{00000000-0008-0000-0600-000017020000}"/>
            </a:ext>
          </a:extLst>
        </xdr:cNvPr>
        <xdr:cNvSpPr/>
      </xdr:nvSpPr>
      <xdr:spPr>
        <a:xfrm>
          <a:off x="16268700" y="665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53560</xdr:rowOff>
    </xdr:from>
    <xdr:ext cx="469744" cy="259045"/>
    <xdr:sp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6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133439</xdr:rowOff>
    </xdr:from>
    <xdr:to>
      <xdr:col>81</xdr:col>
      <xdr:colOff>101600</xdr:colOff>
      <xdr:row>39</xdr:row>
      <xdr:rowOff>63589</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5430500" y="664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54716</xdr:rowOff>
    </xdr:from>
    <xdr:ext cx="469744"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4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148996</xdr:rowOff>
    </xdr:from>
    <xdr:to>
      <xdr:col>76</xdr:col>
      <xdr:colOff>165100</xdr:colOff>
      <xdr:row>39</xdr:row>
      <xdr:rowOff>79146</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4541500" y="666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70273</xdr:rowOff>
    </xdr:from>
    <xdr:ext cx="469744"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5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116637</xdr:rowOff>
    </xdr:from>
    <xdr:to>
      <xdr:col>72</xdr:col>
      <xdr:colOff>38100</xdr:colOff>
      <xdr:row>39</xdr:row>
      <xdr:rowOff>46787</xdr:rowOff>
    </xdr:to>
    <xdr:sp textlink="">
      <xdr:nvSpPr>
        <xdr:cNvPr id="541" name="楕円 540">
          <a:extLst>
            <a:ext uri="{FF2B5EF4-FFF2-40B4-BE49-F238E27FC236}">
              <a16:creationId xmlns:a16="http://schemas.microsoft.com/office/drawing/2014/main" id="{00000000-0008-0000-0600-00001D020000}"/>
            </a:ext>
          </a:extLst>
        </xdr:cNvPr>
        <xdr:cNvSpPr/>
      </xdr:nvSpPr>
      <xdr:spPr>
        <a:xfrm>
          <a:off x="13652500" y="663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37914</xdr:rowOff>
    </xdr:from>
    <xdr:ext cx="469744"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2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137706</xdr:rowOff>
    </xdr:from>
    <xdr:to>
      <xdr:col>67</xdr:col>
      <xdr:colOff>101600</xdr:colOff>
      <xdr:row>39</xdr:row>
      <xdr:rowOff>67856</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2763500" y="665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58983</xdr:rowOff>
    </xdr:from>
    <xdr:ext cx="469744"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4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133519</xdr:rowOff>
    </xdr:from>
    <xdr:to>
      <xdr:col>85</xdr:col>
      <xdr:colOff>127000</xdr:colOff>
      <xdr:row>77</xdr:row>
      <xdr:rowOff>145067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335169"/>
          <a:ext cx="838200" cy="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62009</xdr:rowOff>
    </xdr:from>
    <xdr:ext cx="534377" cy="259045"/>
    <xdr:sp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263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143504</xdr:rowOff>
    </xdr:from>
    <xdr:to>
      <xdr:col>81</xdr:col>
      <xdr:colOff>50800</xdr:colOff>
      <xdr:row>77</xdr:row>
      <xdr:rowOff>145067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345154"/>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143504</xdr:rowOff>
    </xdr:from>
    <xdr:to>
      <xdr:col>76</xdr:col>
      <xdr:colOff>114300</xdr:colOff>
      <xdr:row>77</xdr:row>
      <xdr:rowOff>147827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345154"/>
          <a:ext cx="889000" cy="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144926</xdr:rowOff>
    </xdr:from>
    <xdr:to>
      <xdr:col>71</xdr:col>
      <xdr:colOff>177800</xdr:colOff>
      <xdr:row>77</xdr:row>
      <xdr:rowOff>147827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346576"/>
          <a:ext cx="889000" cy="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20432</xdr:rowOff>
    </xdr:from>
    <xdr:ext cx="534377"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102211</xdr:rowOff>
    </xdr:from>
    <xdr:to>
      <xdr:col>67</xdr:col>
      <xdr:colOff>101600</xdr:colOff>
      <xdr:row>78</xdr:row>
      <xdr:rowOff>32361</xdr:rowOff>
    </xdr:to>
    <xdr:sp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0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23488</xdr:rowOff>
    </xdr:from>
    <xdr:ext cx="534377"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39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82719</xdr:rowOff>
    </xdr:from>
    <xdr:to>
      <xdr:col>85</xdr:col>
      <xdr:colOff>177800</xdr:colOff>
      <xdr:row>78</xdr:row>
      <xdr:rowOff>12869</xdr:rowOff>
    </xdr:to>
    <xdr:sp textlink="">
      <xdr:nvSpPr>
        <xdr:cNvPr id="639" name="楕円 638">
          <a:extLst>
            <a:ext uri="{FF2B5EF4-FFF2-40B4-BE49-F238E27FC236}">
              <a16:creationId xmlns:a16="http://schemas.microsoft.com/office/drawing/2014/main" id="{00000000-0008-0000-0600-00007F020000}"/>
            </a:ext>
          </a:extLst>
        </xdr:cNvPr>
        <xdr:cNvSpPr/>
      </xdr:nvSpPr>
      <xdr:spPr>
        <a:xfrm>
          <a:off x="16268700" y="1328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42096</xdr:rowOff>
    </xdr:from>
    <xdr:ext cx="534377" cy="259045"/>
    <xdr:sp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7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94267</xdr:rowOff>
    </xdr:from>
    <xdr:to>
      <xdr:col>81</xdr:col>
      <xdr:colOff>101600</xdr:colOff>
      <xdr:row>78</xdr:row>
      <xdr:rowOff>24417</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5430500" y="132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15544</xdr:rowOff>
    </xdr:from>
    <xdr:ext cx="534377"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38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92704</xdr:rowOff>
    </xdr:from>
    <xdr:to>
      <xdr:col>76</xdr:col>
      <xdr:colOff>165100</xdr:colOff>
      <xdr:row>78</xdr:row>
      <xdr:rowOff>22854</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4541500" y="1329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13981</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3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97027</xdr:rowOff>
    </xdr:from>
    <xdr:to>
      <xdr:col>72</xdr:col>
      <xdr:colOff>38100</xdr:colOff>
      <xdr:row>78</xdr:row>
      <xdr:rowOff>27177</xdr:rowOff>
    </xdr:to>
    <xdr:sp textlink="">
      <xdr:nvSpPr>
        <xdr:cNvPr id="645" name="楕円 644">
          <a:extLst>
            <a:ext uri="{FF2B5EF4-FFF2-40B4-BE49-F238E27FC236}">
              <a16:creationId xmlns:a16="http://schemas.microsoft.com/office/drawing/2014/main" id="{00000000-0008-0000-0600-000085020000}"/>
            </a:ext>
          </a:extLst>
        </xdr:cNvPr>
        <xdr:cNvSpPr/>
      </xdr:nvSpPr>
      <xdr:spPr>
        <a:xfrm>
          <a:off x="13652500" y="1329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43704</xdr:rowOff>
    </xdr:from>
    <xdr:ext cx="534377"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7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94126</xdr:rowOff>
    </xdr:from>
    <xdr:to>
      <xdr:col>67</xdr:col>
      <xdr:colOff>101600</xdr:colOff>
      <xdr:row>78</xdr:row>
      <xdr:rowOff>24276</xdr:rowOff>
    </xdr:to>
    <xdr:sp textlink="">
      <xdr:nvSpPr>
        <xdr:cNvPr id="647" name="楕円 646">
          <a:extLst>
            <a:ext uri="{FF2B5EF4-FFF2-40B4-BE49-F238E27FC236}">
              <a16:creationId xmlns:a16="http://schemas.microsoft.com/office/drawing/2014/main" id="{00000000-0008-0000-0600-000087020000}"/>
            </a:ext>
          </a:extLst>
        </xdr:cNvPr>
        <xdr:cNvSpPr/>
      </xdr:nvSpPr>
      <xdr:spPr>
        <a:xfrm>
          <a:off x="12763500" y="1329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40803</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7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81686</xdr:rowOff>
    </xdr:from>
    <xdr:to>
      <xdr:col>85</xdr:col>
      <xdr:colOff>127000</xdr:colOff>
      <xdr:row>98</xdr:row>
      <xdr:rowOff>85392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83786"/>
          <a:ext cx="838200" cy="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8996</xdr:rowOff>
    </xdr:from>
    <xdr:ext cx="534377" cy="259045"/>
    <xdr:sp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639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68808</xdr:rowOff>
    </xdr:from>
    <xdr:to>
      <xdr:col>81</xdr:col>
      <xdr:colOff>50800</xdr:colOff>
      <xdr:row>98</xdr:row>
      <xdr:rowOff>85392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70908"/>
          <a:ext cx="889000" cy="1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5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68808</xdr:rowOff>
    </xdr:from>
    <xdr:to>
      <xdr:col>76</xdr:col>
      <xdr:colOff>114300</xdr:colOff>
      <xdr:row>98</xdr:row>
      <xdr:rowOff>97647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870908"/>
          <a:ext cx="889000" cy="2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5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97647</xdr:rowOff>
    </xdr:from>
    <xdr:to>
      <xdr:col>71</xdr:col>
      <xdr:colOff>177800</xdr:colOff>
      <xdr:row>98</xdr:row>
      <xdr:rowOff>99709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99747"/>
          <a:ext cx="8890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134492</xdr:rowOff>
    </xdr:from>
    <xdr:ext cx="534377"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30578</xdr:rowOff>
    </xdr:from>
    <xdr:to>
      <xdr:col>67</xdr:col>
      <xdr:colOff>101600</xdr:colOff>
      <xdr:row>98</xdr:row>
      <xdr:rowOff>132178</xdr:rowOff>
    </xdr:to>
    <xdr:sp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148705</xdr:rowOff>
    </xdr:from>
    <xdr:ext cx="534377"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30886</xdr:rowOff>
    </xdr:from>
    <xdr:to>
      <xdr:col>85</xdr:col>
      <xdr:colOff>177800</xdr:colOff>
      <xdr:row>98</xdr:row>
      <xdr:rowOff>132486</xdr:rowOff>
    </xdr:to>
    <xdr:sp textlink="">
      <xdr:nvSpPr>
        <xdr:cNvPr id="694" name="楕円 693">
          <a:extLst>
            <a:ext uri="{FF2B5EF4-FFF2-40B4-BE49-F238E27FC236}">
              <a16:creationId xmlns:a16="http://schemas.microsoft.com/office/drawing/2014/main" id="{00000000-0008-0000-0600-0000B6020000}"/>
            </a:ext>
          </a:extLst>
        </xdr:cNvPr>
        <xdr:cNvSpPr/>
      </xdr:nvSpPr>
      <xdr:spPr>
        <a:xfrm>
          <a:off x="16268700" y="1683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135996</xdr:rowOff>
    </xdr:from>
    <xdr:ext cx="534377" cy="259045"/>
    <xdr:sp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6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34592</xdr:rowOff>
    </xdr:from>
    <xdr:to>
      <xdr:col>81</xdr:col>
      <xdr:colOff>101600</xdr:colOff>
      <xdr:row>98</xdr:row>
      <xdr:rowOff>136192</xdr:rowOff>
    </xdr:to>
    <xdr:sp textlink="">
      <xdr:nvSpPr>
        <xdr:cNvPr id="696" name="楕円 695">
          <a:extLst>
            <a:ext uri="{FF2B5EF4-FFF2-40B4-BE49-F238E27FC236}">
              <a16:creationId xmlns:a16="http://schemas.microsoft.com/office/drawing/2014/main" id="{00000000-0008-0000-0600-0000B8020000}"/>
            </a:ext>
          </a:extLst>
        </xdr:cNvPr>
        <xdr:cNvSpPr/>
      </xdr:nvSpPr>
      <xdr:spPr>
        <a:xfrm>
          <a:off x="15430500" y="1683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127319</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2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18008</xdr:rowOff>
    </xdr:from>
    <xdr:to>
      <xdr:col>76</xdr:col>
      <xdr:colOff>165100</xdr:colOff>
      <xdr:row>98</xdr:row>
      <xdr:rowOff>119608</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4541500" y="1682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110735</xdr:rowOff>
    </xdr:from>
    <xdr:ext cx="534377" cy="2590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46847</xdr:rowOff>
    </xdr:from>
    <xdr:to>
      <xdr:col>72</xdr:col>
      <xdr:colOff>38100</xdr:colOff>
      <xdr:row>98</xdr:row>
      <xdr:rowOff>148447</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3652500" y="1684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139574</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4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48909</xdr:rowOff>
    </xdr:from>
    <xdr:to>
      <xdr:col>67</xdr:col>
      <xdr:colOff>101600</xdr:colOff>
      <xdr:row>98</xdr:row>
      <xdr:rowOff>150509</xdr:rowOff>
    </xdr:to>
    <xdr:sp textlink="">
      <xdr:nvSpPr>
        <xdr:cNvPr id="702" name="楕円 701">
          <a:extLst>
            <a:ext uri="{FF2B5EF4-FFF2-40B4-BE49-F238E27FC236}">
              <a16:creationId xmlns:a16="http://schemas.microsoft.com/office/drawing/2014/main" id="{00000000-0008-0000-0600-0000BE020000}"/>
            </a:ext>
          </a:extLst>
        </xdr:cNvPr>
        <xdr:cNvSpPr/>
      </xdr:nvSpPr>
      <xdr:spPr>
        <a:xfrm>
          <a:off x="12763500" y="1685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141636</xdr:rowOff>
    </xdr:from>
    <xdr:ext cx="534377"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4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146062</xdr:rowOff>
    </xdr:from>
    <xdr:to>
      <xdr:col>116</xdr:col>
      <xdr:colOff>63500</xdr:colOff>
      <xdr:row>38</xdr:row>
      <xdr:rowOff>151340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61162"/>
          <a:ext cx="838200" cy="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151340</xdr:rowOff>
    </xdr:from>
    <xdr:to>
      <xdr:col>111</xdr:col>
      <xdr:colOff>177800</xdr:colOff>
      <xdr:row>39</xdr:row>
      <xdr:rowOff>20104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66440"/>
          <a:ext cx="889000" cy="4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12979</xdr:rowOff>
    </xdr:from>
    <xdr:to>
      <xdr:col>107</xdr:col>
      <xdr:colOff>50800</xdr:colOff>
      <xdr:row>39</xdr:row>
      <xdr:rowOff>20104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99529"/>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162160</xdr:rowOff>
    </xdr:from>
    <xdr:to>
      <xdr:col>102</xdr:col>
      <xdr:colOff>114300</xdr:colOff>
      <xdr:row>39</xdr:row>
      <xdr:rowOff>12979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77260"/>
          <a:ext cx="889000" cy="2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116808</xdr:rowOff>
    </xdr:from>
    <xdr:to>
      <xdr:col>98</xdr:col>
      <xdr:colOff>38100</xdr:colOff>
      <xdr:row>39</xdr:row>
      <xdr:rowOff>46958</xdr:rowOff>
    </xdr:to>
    <xdr:sp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38085</xdr:rowOff>
    </xdr:from>
    <xdr:ext cx="469744"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72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95262</xdr:rowOff>
    </xdr:from>
    <xdr:to>
      <xdr:col>116</xdr:col>
      <xdr:colOff>114300</xdr:colOff>
      <xdr:row>39</xdr:row>
      <xdr:rowOff>25412</xdr:rowOff>
    </xdr:to>
    <xdr:sp textlink="">
      <xdr:nvSpPr>
        <xdr:cNvPr id="751" name="楕円 750">
          <a:extLst>
            <a:ext uri="{FF2B5EF4-FFF2-40B4-BE49-F238E27FC236}">
              <a16:creationId xmlns:a16="http://schemas.microsoft.com/office/drawing/2014/main" id="{00000000-0008-0000-0600-0000EF020000}"/>
            </a:ext>
          </a:extLst>
        </xdr:cNvPr>
        <xdr:cNvSpPr/>
      </xdr:nvSpPr>
      <xdr:spPr>
        <a:xfrm>
          <a:off x="22110700" y="661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57420</xdr:rowOff>
    </xdr:from>
    <xdr:ext cx="469744" cy="259045"/>
    <xdr:sp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7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100540</xdr:rowOff>
    </xdr:from>
    <xdr:to>
      <xdr:col>112</xdr:col>
      <xdr:colOff>38100</xdr:colOff>
      <xdr:row>39</xdr:row>
      <xdr:rowOff>30690</xdr:rowOff>
    </xdr:to>
    <xdr:sp textlink="">
      <xdr:nvSpPr>
        <xdr:cNvPr id="753" name="楕円 752">
          <a:extLst>
            <a:ext uri="{FF2B5EF4-FFF2-40B4-BE49-F238E27FC236}">
              <a16:creationId xmlns:a16="http://schemas.microsoft.com/office/drawing/2014/main" id="{00000000-0008-0000-0600-0000F1020000}"/>
            </a:ext>
          </a:extLst>
        </xdr:cNvPr>
        <xdr:cNvSpPr/>
      </xdr:nvSpPr>
      <xdr:spPr>
        <a:xfrm>
          <a:off x="21272500" y="66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21817</xdr:rowOff>
    </xdr:from>
    <xdr:ext cx="469744"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70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140754</xdr:rowOff>
    </xdr:from>
    <xdr:to>
      <xdr:col>107</xdr:col>
      <xdr:colOff>101600</xdr:colOff>
      <xdr:row>39</xdr:row>
      <xdr:rowOff>70904</xdr:rowOff>
    </xdr:to>
    <xdr:sp textlink="">
      <xdr:nvSpPr>
        <xdr:cNvPr id="755" name="楕円 754">
          <a:extLst>
            <a:ext uri="{FF2B5EF4-FFF2-40B4-BE49-F238E27FC236}">
              <a16:creationId xmlns:a16="http://schemas.microsoft.com/office/drawing/2014/main" id="{00000000-0008-0000-0600-0000F3020000}"/>
            </a:ext>
          </a:extLst>
        </xdr:cNvPr>
        <xdr:cNvSpPr/>
      </xdr:nvSpPr>
      <xdr:spPr>
        <a:xfrm>
          <a:off x="20383500" y="665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62031</xdr:rowOff>
    </xdr:from>
    <xdr:ext cx="469744"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4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133629</xdr:rowOff>
    </xdr:from>
    <xdr:to>
      <xdr:col>102</xdr:col>
      <xdr:colOff>165100</xdr:colOff>
      <xdr:row>39</xdr:row>
      <xdr:rowOff>63779</xdr:rowOff>
    </xdr:to>
    <xdr:sp textlink="">
      <xdr:nvSpPr>
        <xdr:cNvPr id="757" name="楕円 756">
          <a:extLst>
            <a:ext uri="{FF2B5EF4-FFF2-40B4-BE49-F238E27FC236}">
              <a16:creationId xmlns:a16="http://schemas.microsoft.com/office/drawing/2014/main" id="{00000000-0008-0000-0600-0000F5020000}"/>
            </a:ext>
          </a:extLst>
        </xdr:cNvPr>
        <xdr:cNvSpPr/>
      </xdr:nvSpPr>
      <xdr:spPr>
        <a:xfrm>
          <a:off x="19494500" y="664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54906</xdr:rowOff>
    </xdr:from>
    <xdr:ext cx="469744"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74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111360</xdr:rowOff>
    </xdr:from>
    <xdr:to>
      <xdr:col>98</xdr:col>
      <xdr:colOff>38100</xdr:colOff>
      <xdr:row>39</xdr:row>
      <xdr:rowOff>41510</xdr:rowOff>
    </xdr:to>
    <xdr:sp textlink="">
      <xdr:nvSpPr>
        <xdr:cNvPr id="759" name="楕円 758">
          <a:extLst>
            <a:ext uri="{FF2B5EF4-FFF2-40B4-BE49-F238E27FC236}">
              <a16:creationId xmlns:a16="http://schemas.microsoft.com/office/drawing/2014/main" id="{00000000-0008-0000-0600-0000F7020000}"/>
            </a:ext>
          </a:extLst>
        </xdr:cNvPr>
        <xdr:cNvSpPr/>
      </xdr:nvSpPr>
      <xdr:spPr>
        <a:xfrm>
          <a:off x="18605500" y="662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58037</xdr:rowOff>
    </xdr:from>
    <xdr:ext cx="469744"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134876</xdr:rowOff>
    </xdr:from>
    <xdr:to>
      <xdr:col>116</xdr:col>
      <xdr:colOff>63500</xdr:colOff>
      <xdr:row>58</xdr:row>
      <xdr:rowOff>134945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078976"/>
          <a:ext cx="8382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46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134420</xdr:rowOff>
    </xdr:from>
    <xdr:to>
      <xdr:col>111</xdr:col>
      <xdr:colOff>177800</xdr:colOff>
      <xdr:row>58</xdr:row>
      <xdr:rowOff>134945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78520"/>
          <a:ext cx="8890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71719</xdr:rowOff>
    </xdr:from>
    <xdr:ext cx="469744"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6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133414</xdr:rowOff>
    </xdr:from>
    <xdr:to>
      <xdr:col>107</xdr:col>
      <xdr:colOff>50800</xdr:colOff>
      <xdr:row>58</xdr:row>
      <xdr:rowOff>134420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77514"/>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133231</xdr:rowOff>
    </xdr:from>
    <xdr:to>
      <xdr:col>102</xdr:col>
      <xdr:colOff>114300</xdr:colOff>
      <xdr:row>58</xdr:row>
      <xdr:rowOff>133414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77331"/>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63283</xdr:rowOff>
    </xdr:from>
    <xdr:ext cx="469744"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135192</xdr:rowOff>
    </xdr:from>
    <xdr:to>
      <xdr:col>98</xdr:col>
      <xdr:colOff>38100</xdr:colOff>
      <xdr:row>58</xdr:row>
      <xdr:rowOff>65342</xdr:rowOff>
    </xdr:to>
    <xdr:sp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81869</xdr:rowOff>
    </xdr:from>
    <xdr:ext cx="469744"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84076</xdr:rowOff>
    </xdr:from>
    <xdr:to>
      <xdr:col>116</xdr:col>
      <xdr:colOff>114300</xdr:colOff>
      <xdr:row>59</xdr:row>
      <xdr:rowOff>14226</xdr:rowOff>
    </xdr:to>
    <xdr:sp textlink="">
      <xdr:nvSpPr>
        <xdr:cNvPr id="806" name="楕円 805">
          <a:extLst>
            <a:ext uri="{FF2B5EF4-FFF2-40B4-BE49-F238E27FC236}">
              <a16:creationId xmlns:a16="http://schemas.microsoft.com/office/drawing/2014/main" id="{00000000-0008-0000-0600-000026030000}"/>
            </a:ext>
          </a:extLst>
        </xdr:cNvPr>
        <xdr:cNvSpPr/>
      </xdr:nvSpPr>
      <xdr:spPr>
        <a:xfrm>
          <a:off x="22110700" y="1002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170453</xdr:rowOff>
    </xdr:from>
    <xdr:ext cx="378565" cy="259045"/>
    <xdr:sp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3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84145</xdr:rowOff>
    </xdr:from>
    <xdr:to>
      <xdr:col>112</xdr:col>
      <xdr:colOff>38100</xdr:colOff>
      <xdr:row>59</xdr:row>
      <xdr:rowOff>14295</xdr:rowOff>
    </xdr:to>
    <xdr:sp textlink="">
      <xdr:nvSpPr>
        <xdr:cNvPr id="808" name="楕円 807">
          <a:extLst>
            <a:ext uri="{FF2B5EF4-FFF2-40B4-BE49-F238E27FC236}">
              <a16:creationId xmlns:a16="http://schemas.microsoft.com/office/drawing/2014/main" id="{00000000-0008-0000-0600-000028030000}"/>
            </a:ext>
          </a:extLst>
        </xdr:cNvPr>
        <xdr:cNvSpPr/>
      </xdr:nvSpPr>
      <xdr:spPr>
        <a:xfrm>
          <a:off x="21272500" y="100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5422</xdr:rowOff>
    </xdr:from>
    <xdr:ext cx="378565"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120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83620</xdr:rowOff>
    </xdr:from>
    <xdr:to>
      <xdr:col>107</xdr:col>
      <xdr:colOff>101600</xdr:colOff>
      <xdr:row>59</xdr:row>
      <xdr:rowOff>13770</xdr:rowOff>
    </xdr:to>
    <xdr:sp textlink="">
      <xdr:nvSpPr>
        <xdr:cNvPr id="810" name="楕円 809">
          <a:extLst>
            <a:ext uri="{FF2B5EF4-FFF2-40B4-BE49-F238E27FC236}">
              <a16:creationId xmlns:a16="http://schemas.microsoft.com/office/drawing/2014/main" id="{00000000-0008-0000-0600-00002A030000}"/>
            </a:ext>
          </a:extLst>
        </xdr:cNvPr>
        <xdr:cNvSpPr/>
      </xdr:nvSpPr>
      <xdr:spPr>
        <a:xfrm>
          <a:off x="20383500" y="1002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4897</xdr:rowOff>
    </xdr:from>
    <xdr:ext cx="378565"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120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82614</xdr:rowOff>
    </xdr:from>
    <xdr:to>
      <xdr:col>102</xdr:col>
      <xdr:colOff>165100</xdr:colOff>
      <xdr:row>59</xdr:row>
      <xdr:rowOff>12764</xdr:rowOff>
    </xdr:to>
    <xdr:sp textlink="">
      <xdr:nvSpPr>
        <xdr:cNvPr id="812" name="楕円 811">
          <a:extLst>
            <a:ext uri="{FF2B5EF4-FFF2-40B4-BE49-F238E27FC236}">
              <a16:creationId xmlns:a16="http://schemas.microsoft.com/office/drawing/2014/main" id="{00000000-0008-0000-0600-00002C030000}"/>
            </a:ext>
          </a:extLst>
        </xdr:cNvPr>
        <xdr:cNvSpPr/>
      </xdr:nvSpPr>
      <xdr:spPr>
        <a:xfrm>
          <a:off x="19494500" y="1002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3891</xdr:rowOff>
    </xdr:from>
    <xdr:ext cx="378565"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119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82431</xdr:rowOff>
    </xdr:from>
    <xdr:to>
      <xdr:col>98</xdr:col>
      <xdr:colOff>38100</xdr:colOff>
      <xdr:row>59</xdr:row>
      <xdr:rowOff>12581</xdr:rowOff>
    </xdr:to>
    <xdr:sp textlink="">
      <xdr:nvSpPr>
        <xdr:cNvPr id="814" name="楕円 813">
          <a:extLst>
            <a:ext uri="{FF2B5EF4-FFF2-40B4-BE49-F238E27FC236}">
              <a16:creationId xmlns:a16="http://schemas.microsoft.com/office/drawing/2014/main" id="{00000000-0008-0000-0600-00002E030000}"/>
            </a:ext>
          </a:extLst>
        </xdr:cNvPr>
        <xdr:cNvSpPr/>
      </xdr:nvSpPr>
      <xdr:spPr>
        <a:xfrm>
          <a:off x="18605500" y="1002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3708</xdr:rowOff>
    </xdr:from>
    <xdr:ext cx="378565"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19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59423</xdr:rowOff>
    </xdr:from>
    <xdr:to>
      <xdr:col>116</xdr:col>
      <xdr:colOff>63500</xdr:colOff>
      <xdr:row>76</xdr:row>
      <xdr:rowOff>86792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089623"/>
          <a:ext cx="838200" cy="2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137253</xdr:rowOff>
    </xdr:from>
    <xdr:ext cx="534377" cy="259045"/>
    <xdr:sp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167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78093</xdr:rowOff>
    </xdr:from>
    <xdr:to>
      <xdr:col>111</xdr:col>
      <xdr:colOff>177800</xdr:colOff>
      <xdr:row>76</xdr:row>
      <xdr:rowOff>86792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3108293"/>
          <a:ext cx="889000" cy="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102443</xdr:rowOff>
    </xdr:from>
    <xdr:ext cx="534377"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3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78093</xdr:rowOff>
    </xdr:from>
    <xdr:to>
      <xdr:col>107</xdr:col>
      <xdr:colOff>50800</xdr:colOff>
      <xdr:row>76</xdr:row>
      <xdr:rowOff>127164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108293"/>
          <a:ext cx="889000" cy="4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109123</xdr:rowOff>
    </xdr:from>
    <xdr:ext cx="534377" cy="259045"/>
    <xdr:sp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31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127164</xdr:rowOff>
    </xdr:from>
    <xdr:to>
      <xdr:col>102</xdr:col>
      <xdr:colOff>114300</xdr:colOff>
      <xdr:row>76</xdr:row>
      <xdr:rowOff>142253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3157364"/>
          <a:ext cx="889000" cy="1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133469</xdr:rowOff>
    </xdr:from>
    <xdr:ext cx="534377" cy="259045"/>
    <xdr:sp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3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115596</xdr:rowOff>
    </xdr:from>
    <xdr:to>
      <xdr:col>98</xdr:col>
      <xdr:colOff>38100</xdr:colOff>
      <xdr:row>77</xdr:row>
      <xdr:rowOff>45746</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4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36873</xdr:rowOff>
    </xdr:from>
    <xdr:ext cx="534377"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23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8623</xdr:rowOff>
    </xdr:from>
    <xdr:to>
      <xdr:col>116</xdr:col>
      <xdr:colOff>114300</xdr:colOff>
      <xdr:row>76</xdr:row>
      <xdr:rowOff>110223</xdr:rowOff>
    </xdr:to>
    <xdr:sp textlink="">
      <xdr:nvSpPr>
        <xdr:cNvPr id="864" name="楕円 863">
          <a:extLst>
            <a:ext uri="{FF2B5EF4-FFF2-40B4-BE49-F238E27FC236}">
              <a16:creationId xmlns:a16="http://schemas.microsoft.com/office/drawing/2014/main" id="{00000000-0008-0000-0600-000060030000}"/>
            </a:ext>
          </a:extLst>
        </xdr:cNvPr>
        <xdr:cNvSpPr/>
      </xdr:nvSpPr>
      <xdr:spPr>
        <a:xfrm>
          <a:off x="22110700" y="1303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31501</xdr:rowOff>
    </xdr:from>
    <xdr:ext cx="534377" cy="259045"/>
    <xdr:sp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89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35992</xdr:rowOff>
    </xdr:from>
    <xdr:to>
      <xdr:col>112</xdr:col>
      <xdr:colOff>38100</xdr:colOff>
      <xdr:row>76</xdr:row>
      <xdr:rowOff>137592</xdr:rowOff>
    </xdr:to>
    <xdr:sp textlink="">
      <xdr:nvSpPr>
        <xdr:cNvPr id="866" name="楕円 865">
          <a:extLst>
            <a:ext uri="{FF2B5EF4-FFF2-40B4-BE49-F238E27FC236}">
              <a16:creationId xmlns:a16="http://schemas.microsoft.com/office/drawing/2014/main" id="{00000000-0008-0000-0600-000062030000}"/>
            </a:ext>
          </a:extLst>
        </xdr:cNvPr>
        <xdr:cNvSpPr/>
      </xdr:nvSpPr>
      <xdr:spPr>
        <a:xfrm>
          <a:off x="21272500" y="130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154119</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84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27293</xdr:rowOff>
    </xdr:from>
    <xdr:to>
      <xdr:col>107</xdr:col>
      <xdr:colOff>101600</xdr:colOff>
      <xdr:row>76</xdr:row>
      <xdr:rowOff>128893</xdr:rowOff>
    </xdr:to>
    <xdr:sp textlink="">
      <xdr:nvSpPr>
        <xdr:cNvPr id="868" name="楕円 867">
          <a:extLst>
            <a:ext uri="{FF2B5EF4-FFF2-40B4-BE49-F238E27FC236}">
              <a16:creationId xmlns:a16="http://schemas.microsoft.com/office/drawing/2014/main" id="{00000000-0008-0000-0600-000064030000}"/>
            </a:ext>
          </a:extLst>
        </xdr:cNvPr>
        <xdr:cNvSpPr/>
      </xdr:nvSpPr>
      <xdr:spPr>
        <a:xfrm>
          <a:off x="20383500" y="130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145419</xdr:rowOff>
    </xdr:from>
    <xdr:ext cx="534377"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8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76364</xdr:rowOff>
    </xdr:from>
    <xdr:to>
      <xdr:col>102</xdr:col>
      <xdr:colOff>165100</xdr:colOff>
      <xdr:row>77</xdr:row>
      <xdr:rowOff>6514</xdr:rowOff>
    </xdr:to>
    <xdr:sp textlink="">
      <xdr:nvSpPr>
        <xdr:cNvPr id="870" name="楕円 869">
          <a:extLst>
            <a:ext uri="{FF2B5EF4-FFF2-40B4-BE49-F238E27FC236}">
              <a16:creationId xmlns:a16="http://schemas.microsoft.com/office/drawing/2014/main" id="{00000000-0008-0000-0600-000066030000}"/>
            </a:ext>
          </a:extLst>
        </xdr:cNvPr>
        <xdr:cNvSpPr/>
      </xdr:nvSpPr>
      <xdr:spPr>
        <a:xfrm>
          <a:off x="19494500" y="1310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23042</xdr:rowOff>
    </xdr:from>
    <xdr:ext cx="534377"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8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91453</xdr:rowOff>
    </xdr:from>
    <xdr:to>
      <xdr:col>98</xdr:col>
      <xdr:colOff>38100</xdr:colOff>
      <xdr:row>77</xdr:row>
      <xdr:rowOff>21603</xdr:rowOff>
    </xdr:to>
    <xdr:sp textlink="">
      <xdr:nvSpPr>
        <xdr:cNvPr id="872" name="楕円 871">
          <a:extLst>
            <a:ext uri="{FF2B5EF4-FFF2-40B4-BE49-F238E27FC236}">
              <a16:creationId xmlns:a16="http://schemas.microsoft.com/office/drawing/2014/main" id="{00000000-0008-0000-0600-000068030000}"/>
            </a:ext>
          </a:extLst>
        </xdr:cNvPr>
        <xdr:cNvSpPr/>
      </xdr:nvSpPr>
      <xdr:spPr>
        <a:xfrm>
          <a:off x="18605500" y="1312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38130</xdr:rowOff>
    </xdr:from>
    <xdr:ext cx="534377"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89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37629</xdr:rowOff>
    </xdr:from>
    <xdr:to>
      <xdr:col>98</xdr:col>
      <xdr:colOff>38100</xdr:colOff>
      <xdr:row>99</xdr:row>
      <xdr:rowOff>139229</xdr:rowOff>
    </xdr:to>
    <xdr:sp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155756</xdr:rowOff>
    </xdr:from>
    <xdr:ext cx="313932"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99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en-US" sz="1300">
              <a:latin typeface="ＭＳ Ｐゴシック" panose="020B0600070205080204" pitchFamily="50" charset="-128"/>
              <a:ea typeface="ＭＳ Ｐゴシック" panose="020B0600070205080204" pitchFamily="50" charset="-128"/>
            </a:rPr>
            <a:t>■人件費は，</a:t>
          </a:r>
          <a:r>
            <a:rPr kumimoji="1" lang="en-US" altLang="ja-JP" sz="1300">
              <a:latin typeface="ＭＳ Ｐゴシック" panose="020B0600070205080204" pitchFamily="50" charset="-128"/>
              <a:ea typeface="ＭＳ Ｐゴシック" panose="020B0600070205080204" pitchFamily="50" charset="-128"/>
            </a:rPr>
            <a:t>2,350</a:t>
          </a:r>
          <a:r>
            <a:rPr kumimoji="1" lang="ja-JP" altLang="en-US" sz="1300">
              <a:latin typeface="ＭＳ Ｐゴシック" panose="020B0600070205080204" pitchFamily="50" charset="-128"/>
              <a:ea typeface="ＭＳ Ｐゴシック" panose="020B0600070205080204" pitchFamily="50" charset="-128"/>
            </a:rPr>
            <a:t>円増加した。職員数の増に伴う職員給の増が主な要因である。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a:t>
          </a:r>
          <a:r>
            <a:rPr kumimoji="1" lang="en-US" altLang="ja-JP" sz="1300">
              <a:latin typeface="ＭＳ Ｐゴシック" panose="020B0600070205080204" pitchFamily="50" charset="-128"/>
              <a:ea typeface="ＭＳ Ｐゴシック" panose="020B0600070205080204" pitchFamily="50" charset="-128"/>
            </a:rPr>
            <a:t>18,324</a:t>
          </a:r>
          <a:r>
            <a:rPr kumimoji="1" lang="ja-JP" altLang="en-US" sz="1300">
              <a:latin typeface="ＭＳ Ｐゴシック" panose="020B0600070205080204" pitchFamily="50" charset="-128"/>
              <a:ea typeface="ＭＳ Ｐゴシック" panose="020B0600070205080204" pitchFamily="50" charset="-128"/>
            </a:rPr>
            <a:t>円増加した。物価高騰に伴う低所得世帯支援事業の増，障害支援費の増，生活保護費の増が主な要因である。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■普通建設事業費（うち新規整備）は，</a:t>
          </a:r>
          <a:r>
            <a:rPr kumimoji="1" lang="en-US" altLang="ja-JP" sz="1300">
              <a:latin typeface="ＭＳ Ｐゴシック" panose="020B0600070205080204" pitchFamily="50" charset="-128"/>
              <a:ea typeface="ＭＳ Ｐゴシック" panose="020B0600070205080204" pitchFamily="50" charset="-128"/>
            </a:rPr>
            <a:t>26,575</a:t>
          </a:r>
          <a:r>
            <a:rPr kumimoji="1" lang="ja-JP" altLang="en-US" sz="1300">
              <a:latin typeface="ＭＳ Ｐゴシック" panose="020B0600070205080204" pitchFamily="50" charset="-128"/>
              <a:ea typeface="ＭＳ Ｐゴシック" panose="020B0600070205080204" pitchFamily="50" charset="-128"/>
            </a:rPr>
            <a:t>円減少した。新市民会館建設事業の終了に伴う減が主な要因である。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a:t>
          </a:r>
          <a:r>
            <a:rPr kumimoji="1" lang="en-US" altLang="ja-JP" sz="1300">
              <a:latin typeface="ＭＳ Ｐゴシック" panose="020B0600070205080204" pitchFamily="50" charset="-128"/>
              <a:ea typeface="ＭＳ Ｐゴシック" panose="020B0600070205080204" pitchFamily="50" charset="-128"/>
            </a:rPr>
            <a:t>11,304</a:t>
          </a:r>
          <a:r>
            <a:rPr kumimoji="1" lang="ja-JP" altLang="en-US" sz="1300">
              <a:latin typeface="ＭＳ Ｐゴシック" panose="020B0600070205080204" pitchFamily="50" charset="-128"/>
              <a:ea typeface="ＭＳ Ｐゴシック" panose="020B0600070205080204" pitchFamily="50" charset="-128"/>
            </a:rPr>
            <a:t>円増加した。山川砂むし法面等復旧事業（繰越）の増が主な要因である。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a:t>
          </a:r>
          <a:r>
            <a:rPr kumimoji="1" lang="en-US" altLang="ja-JP" sz="1300">
              <a:latin typeface="ＭＳ Ｐゴシック" panose="020B0600070205080204" pitchFamily="50" charset="-128"/>
              <a:ea typeface="ＭＳ Ｐゴシック" panose="020B0600070205080204" pitchFamily="50" charset="-128"/>
            </a:rPr>
            <a:t>5,052</a:t>
          </a:r>
          <a:r>
            <a:rPr kumimoji="1" lang="ja-JP" altLang="en-US" sz="1300">
              <a:latin typeface="ＭＳ Ｐゴシック" panose="020B0600070205080204" pitchFamily="50" charset="-128"/>
              <a:ea typeface="ＭＳ Ｐゴシック" panose="020B0600070205080204" pitchFamily="50" charset="-128"/>
            </a:rPr>
            <a:t>円増加した。新市民会館建設事業，サッカー場建設事業等の元金償還開始に伴う増が主な要因である。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37,920
37,275
148.82
27,508,162
26,475,519
946,755
13,218,753
30,830,167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163132</xdr:rowOff>
    </xdr:from>
    <xdr:to>
      <xdr:col>24</xdr:col>
      <xdr:colOff>63500</xdr:colOff>
      <xdr:row>37</xdr:row>
      <xdr:rowOff>7303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5332"/>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89488</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136461</xdr:rowOff>
    </xdr:from>
    <xdr:to>
      <xdr:col>19</xdr:col>
      <xdr:colOff>177800</xdr:colOff>
      <xdr:row>37</xdr:row>
      <xdr:rowOff>7303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08661"/>
          <a:ext cx="8890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36530</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150940</xdr:rowOff>
    </xdr:from>
    <xdr:to>
      <xdr:col>15</xdr:col>
      <xdr:colOff>50800</xdr:colOff>
      <xdr:row>36</xdr:row>
      <xdr:rowOff>136461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51690"/>
          <a:ext cx="889000" cy="15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47198</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150940</xdr:rowOff>
    </xdr:from>
    <xdr:to>
      <xdr:col>10</xdr:col>
      <xdr:colOff>114300</xdr:colOff>
      <xdr:row>36</xdr:row>
      <xdr:rowOff>77788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51690"/>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46943</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86233</xdr:rowOff>
    </xdr:from>
    <xdr:to>
      <xdr:col>6</xdr:col>
      <xdr:colOff>38100</xdr:colOff>
      <xdr:row>36</xdr:row>
      <xdr:rowOff>16383</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32910</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112332</xdr:rowOff>
    </xdr:from>
    <xdr:to>
      <xdr:col>24</xdr:col>
      <xdr:colOff>114300</xdr:colOff>
      <xdr:row>37</xdr:row>
      <xdr:rowOff>42482</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28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90759</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127953</xdr:rowOff>
    </xdr:from>
    <xdr:to>
      <xdr:col>20</xdr:col>
      <xdr:colOff>38100</xdr:colOff>
      <xdr:row>37</xdr:row>
      <xdr:rowOff>58103</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30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49230</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9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85661</xdr:rowOff>
    </xdr:from>
    <xdr:to>
      <xdr:col>15</xdr:col>
      <xdr:colOff>101600</xdr:colOff>
      <xdr:row>37</xdr:row>
      <xdr:rowOff>15811</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2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6938</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100140</xdr:rowOff>
    </xdr:from>
    <xdr:to>
      <xdr:col>10</xdr:col>
      <xdr:colOff>165100</xdr:colOff>
      <xdr:row>36</xdr:row>
      <xdr:rowOff>30290</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10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46817</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7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26988</xdr:rowOff>
    </xdr:from>
    <xdr:to>
      <xdr:col>6</xdr:col>
      <xdr:colOff>38100</xdr:colOff>
      <xdr:row>36</xdr:row>
      <xdr:rowOff>128588</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19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119715</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139461</xdr:rowOff>
    </xdr:from>
    <xdr:to>
      <xdr:col>24</xdr:col>
      <xdr:colOff>63500</xdr:colOff>
      <xdr:row>58</xdr:row>
      <xdr:rowOff>141337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83561"/>
          <a:ext cx="838200" cy="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16491</xdr:rowOff>
    </xdr:from>
    <xdr:ext cx="599010"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107946</xdr:rowOff>
    </xdr:from>
    <xdr:to>
      <xdr:col>19</xdr:col>
      <xdr:colOff>177800</xdr:colOff>
      <xdr:row>58</xdr:row>
      <xdr:rowOff>139461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52046"/>
          <a:ext cx="889000" cy="3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150524</xdr:rowOff>
    </xdr:from>
    <xdr:to>
      <xdr:col>15</xdr:col>
      <xdr:colOff>50800</xdr:colOff>
      <xdr:row>58</xdr:row>
      <xdr:rowOff>107946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3174"/>
          <a:ext cx="889000" cy="12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150524</xdr:rowOff>
    </xdr:from>
    <xdr:to>
      <xdr:col>10</xdr:col>
      <xdr:colOff>114300</xdr:colOff>
      <xdr:row>58</xdr:row>
      <xdr:rowOff>119841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23174"/>
          <a:ext cx="889000" cy="1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36071</xdr:rowOff>
    </xdr:from>
    <xdr:to>
      <xdr:col>6</xdr:col>
      <xdr:colOff>38100</xdr:colOff>
      <xdr:row>58</xdr:row>
      <xdr:rowOff>137671</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154198</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90537</xdr:rowOff>
    </xdr:from>
    <xdr:to>
      <xdr:col>24</xdr:col>
      <xdr:colOff>114300</xdr:colOff>
      <xdr:row>59</xdr:row>
      <xdr:rowOff>20687</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1003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5464</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4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88661</xdr:rowOff>
    </xdr:from>
    <xdr:to>
      <xdr:col>20</xdr:col>
      <xdr:colOff>38100</xdr:colOff>
      <xdr:row>59</xdr:row>
      <xdr:rowOff>18811</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1003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9938</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2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57146</xdr:rowOff>
    </xdr:from>
    <xdr:to>
      <xdr:col>15</xdr:col>
      <xdr:colOff>101600</xdr:colOff>
      <xdr:row>58</xdr:row>
      <xdr:rowOff>158746</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1000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149873</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99724</xdr:rowOff>
    </xdr:from>
    <xdr:to>
      <xdr:col>10</xdr:col>
      <xdr:colOff>165100</xdr:colOff>
      <xdr:row>58</xdr:row>
      <xdr:rowOff>29874</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87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21001</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6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69041</xdr:rowOff>
    </xdr:from>
    <xdr:to>
      <xdr:col>6</xdr:col>
      <xdr:colOff>38100</xdr:colOff>
      <xdr:row>58</xdr:row>
      <xdr:rowOff>170641</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1001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161768</xdr:rowOff>
    </xdr:from>
    <xdr:ext cx="534377"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0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29666</xdr:rowOff>
    </xdr:from>
    <xdr:to>
      <xdr:col>24</xdr:col>
      <xdr:colOff>63500</xdr:colOff>
      <xdr:row>75</xdr:row>
      <xdr:rowOff>95146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88416"/>
          <a:ext cx="838200" cy="6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32269</xdr:rowOff>
    </xdr:from>
    <xdr:ext cx="599010" cy="259045"/>
    <xdr:sp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91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27101</xdr:rowOff>
    </xdr:from>
    <xdr:to>
      <xdr:col>19</xdr:col>
      <xdr:colOff>177800</xdr:colOff>
      <xdr:row>75</xdr:row>
      <xdr:rowOff>95146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885851"/>
          <a:ext cx="889000" cy="6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31793</xdr:rowOff>
    </xdr:from>
    <xdr:ext cx="599010" cy="259045"/>
    <xdr:sp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6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27101</xdr:rowOff>
    </xdr:from>
    <xdr:to>
      <xdr:col>15</xdr:col>
      <xdr:colOff>50800</xdr:colOff>
      <xdr:row>76</xdr:row>
      <xdr:rowOff>3285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885851"/>
          <a:ext cx="889000" cy="14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162899</xdr:rowOff>
    </xdr:from>
    <xdr:ext cx="599010" cy="259045"/>
    <xdr:sp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2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3285</xdr:rowOff>
    </xdr:from>
    <xdr:to>
      <xdr:col>10</xdr:col>
      <xdr:colOff>114300</xdr:colOff>
      <xdr:row>76</xdr:row>
      <xdr:rowOff>33351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33485"/>
          <a:ext cx="889000" cy="3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118854</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14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40798</xdr:rowOff>
    </xdr:from>
    <xdr:to>
      <xdr:col>6</xdr:col>
      <xdr:colOff>38100</xdr:colOff>
      <xdr:row>76</xdr:row>
      <xdr:rowOff>142398</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133525</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6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150316</xdr:rowOff>
    </xdr:from>
    <xdr:to>
      <xdr:col>24</xdr:col>
      <xdr:colOff>114300</xdr:colOff>
      <xdr:row>75</xdr:row>
      <xdr:rowOff>80466</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4584700" y="1283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1743</xdr:rowOff>
    </xdr:from>
    <xdr:ext cx="599010" cy="259045"/>
    <xdr:sp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89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44346</xdr:rowOff>
    </xdr:from>
    <xdr:to>
      <xdr:col>20</xdr:col>
      <xdr:colOff>38100</xdr:colOff>
      <xdr:row>75</xdr:row>
      <xdr:rowOff>145946</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3746500" y="1290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162473</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7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147751</xdr:rowOff>
    </xdr:from>
    <xdr:to>
      <xdr:col>15</xdr:col>
      <xdr:colOff>101600</xdr:colOff>
      <xdr:row>75</xdr:row>
      <xdr:rowOff>77901</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2857500" y="1283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94428</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10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123935</xdr:rowOff>
    </xdr:from>
    <xdr:to>
      <xdr:col>10</xdr:col>
      <xdr:colOff>165100</xdr:colOff>
      <xdr:row>76</xdr:row>
      <xdr:rowOff>54085</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968500" y="1298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70612</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5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154001</xdr:rowOff>
    </xdr:from>
    <xdr:to>
      <xdr:col>6</xdr:col>
      <xdr:colOff>38100</xdr:colOff>
      <xdr:row>76</xdr:row>
      <xdr:rowOff>84151</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079500" y="130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100678</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8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73214</xdr:rowOff>
    </xdr:from>
    <xdr:to>
      <xdr:col>24</xdr:col>
      <xdr:colOff>63500</xdr:colOff>
      <xdr:row>97</xdr:row>
      <xdr:rowOff>84182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03864"/>
          <a:ext cx="838200" cy="1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84182</xdr:rowOff>
    </xdr:from>
    <xdr:to>
      <xdr:col>19</xdr:col>
      <xdr:colOff>177800</xdr:colOff>
      <xdr:row>97</xdr:row>
      <xdr:rowOff>89430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14832"/>
          <a:ext cx="889000" cy="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89430</xdr:rowOff>
    </xdr:from>
    <xdr:to>
      <xdr:col>15</xdr:col>
      <xdr:colOff>50800</xdr:colOff>
      <xdr:row>97</xdr:row>
      <xdr:rowOff>130287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20080"/>
          <a:ext cx="889000" cy="4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130287</xdr:rowOff>
    </xdr:from>
    <xdr:to>
      <xdr:col>10</xdr:col>
      <xdr:colOff>114300</xdr:colOff>
      <xdr:row>97</xdr:row>
      <xdr:rowOff>146960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60937"/>
          <a:ext cx="889000" cy="1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5964</xdr:rowOff>
    </xdr:from>
    <xdr:to>
      <xdr:col>6</xdr:col>
      <xdr:colOff>38100</xdr:colOff>
      <xdr:row>97</xdr:row>
      <xdr:rowOff>107564</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3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124091</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1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22414</xdr:rowOff>
    </xdr:from>
    <xdr:to>
      <xdr:col>24</xdr:col>
      <xdr:colOff>114300</xdr:colOff>
      <xdr:row>97</xdr:row>
      <xdr:rowOff>124014</xdr:rowOff>
    </xdr:to>
    <xdr:sp textlink="">
      <xdr:nvSpPr>
        <xdr:cNvPr id="248" name="楕円 247">
          <a:extLst>
            <a:ext uri="{FF2B5EF4-FFF2-40B4-BE49-F238E27FC236}">
              <a16:creationId xmlns:a16="http://schemas.microsoft.com/office/drawing/2014/main" id="{00000000-0008-0000-0700-0000F8000000}"/>
            </a:ext>
          </a:extLst>
        </xdr:cNvPr>
        <xdr:cNvSpPr/>
      </xdr:nvSpPr>
      <xdr:spPr>
        <a:xfrm>
          <a:off x="4584700" y="166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108791</xdr:rowOff>
    </xdr:from>
    <xdr:ext cx="534377" cy="259045"/>
    <xdr:sp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33382</xdr:rowOff>
    </xdr:from>
    <xdr:to>
      <xdr:col>20</xdr:col>
      <xdr:colOff>38100</xdr:colOff>
      <xdr:row>97</xdr:row>
      <xdr:rowOff>134982</xdr:rowOff>
    </xdr:to>
    <xdr:sp textlink="">
      <xdr:nvSpPr>
        <xdr:cNvPr id="250" name="楕円 249">
          <a:extLst>
            <a:ext uri="{FF2B5EF4-FFF2-40B4-BE49-F238E27FC236}">
              <a16:creationId xmlns:a16="http://schemas.microsoft.com/office/drawing/2014/main" id="{00000000-0008-0000-0700-0000FA000000}"/>
            </a:ext>
          </a:extLst>
        </xdr:cNvPr>
        <xdr:cNvSpPr/>
      </xdr:nvSpPr>
      <xdr:spPr>
        <a:xfrm>
          <a:off x="3746500" y="1666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126109</xdr:rowOff>
    </xdr:from>
    <xdr:ext cx="534377"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5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38630</xdr:rowOff>
    </xdr:from>
    <xdr:to>
      <xdr:col>15</xdr:col>
      <xdr:colOff>101600</xdr:colOff>
      <xdr:row>97</xdr:row>
      <xdr:rowOff>140230</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2857500" y="16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131357</xdr:rowOff>
    </xdr:from>
    <xdr:ext cx="534377"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6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79487</xdr:rowOff>
    </xdr:from>
    <xdr:to>
      <xdr:col>10</xdr:col>
      <xdr:colOff>165100</xdr:colOff>
      <xdr:row>98</xdr:row>
      <xdr:rowOff>9637</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1968500" y="1671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764</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0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96160</xdr:rowOff>
    </xdr:from>
    <xdr:to>
      <xdr:col>6</xdr:col>
      <xdr:colOff>38100</xdr:colOff>
      <xdr:row>98</xdr:row>
      <xdr:rowOff>26310</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1079500" y="167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17437</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1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20501</xdr:rowOff>
    </xdr:from>
    <xdr:to>
      <xdr:col>55</xdr:col>
      <xdr:colOff>0</xdr:colOff>
      <xdr:row>39</xdr:row>
      <xdr:rowOff>21808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7051"/>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154884</xdr:rowOff>
    </xdr:from>
    <xdr:ext cx="378565" cy="259045"/>
    <xdr:sp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27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21808</xdr:rowOff>
    </xdr:from>
    <xdr:to>
      <xdr:col>50</xdr:col>
      <xdr:colOff>114300</xdr:colOff>
      <xdr:row>39</xdr:row>
      <xdr:rowOff>22788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8358"/>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65948</xdr:rowOff>
    </xdr:from>
    <xdr:ext cx="378565" cy="259045"/>
    <xdr:sp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22788</xdr:rowOff>
    </xdr:from>
    <xdr:to>
      <xdr:col>45</xdr:col>
      <xdr:colOff>177800</xdr:colOff>
      <xdr:row>39</xdr:row>
      <xdr:rowOff>24094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09338"/>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79664</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24094</xdr:rowOff>
    </xdr:from>
    <xdr:to>
      <xdr:col>41</xdr:col>
      <xdr:colOff>50800</xdr:colOff>
      <xdr:row>39</xdr:row>
      <xdr:rowOff>33238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10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104810</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101218</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141151</xdr:rowOff>
    </xdr:from>
    <xdr:to>
      <xdr:col>55</xdr:col>
      <xdr:colOff>50800</xdr:colOff>
      <xdr:row>39</xdr:row>
      <xdr:rowOff>71301</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10426700" y="66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56078</xdr:rowOff>
    </xdr:from>
    <xdr:ext cx="378565" cy="259045"/>
    <xdr:sp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1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142458</xdr:rowOff>
    </xdr:from>
    <xdr:to>
      <xdr:col>50</xdr:col>
      <xdr:colOff>165100</xdr:colOff>
      <xdr:row>39</xdr:row>
      <xdr:rowOff>72608</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9588500" y="66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63735</xdr:rowOff>
    </xdr:from>
    <xdr:ext cx="378565"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50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143438</xdr:rowOff>
    </xdr:from>
    <xdr:to>
      <xdr:col>46</xdr:col>
      <xdr:colOff>38100</xdr:colOff>
      <xdr:row>39</xdr:row>
      <xdr:rowOff>73588</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8699500" y="665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64715</xdr:rowOff>
    </xdr:from>
    <xdr:ext cx="378565"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51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144744</xdr:rowOff>
    </xdr:from>
    <xdr:to>
      <xdr:col>41</xdr:col>
      <xdr:colOff>101600</xdr:colOff>
      <xdr:row>39</xdr:row>
      <xdr:rowOff>74894</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7810500" y="66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66021</xdr:rowOff>
    </xdr:from>
    <xdr:ext cx="378565"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153888</xdr:rowOff>
    </xdr:from>
    <xdr:to>
      <xdr:col>36</xdr:col>
      <xdr:colOff>165100</xdr:colOff>
      <xdr:row>39</xdr:row>
      <xdr:rowOff>84038</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6921500" y="6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75165</xdr:rowOff>
    </xdr:from>
    <xdr:ext cx="378565"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61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147884</xdr:rowOff>
    </xdr:from>
    <xdr:to>
      <xdr:col>55</xdr:col>
      <xdr:colOff>0</xdr:colOff>
      <xdr:row>57</xdr:row>
      <xdr:rowOff>158720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20534"/>
          <a:ext cx="838200" cy="1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4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139006</xdr:rowOff>
    </xdr:from>
    <xdr:to>
      <xdr:col>50</xdr:col>
      <xdr:colOff>114300</xdr:colOff>
      <xdr:row>57</xdr:row>
      <xdr:rowOff>147884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11656"/>
          <a:ext cx="889000" cy="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139006</xdr:rowOff>
    </xdr:from>
    <xdr:to>
      <xdr:col>45</xdr:col>
      <xdr:colOff>177800</xdr:colOff>
      <xdr:row>57</xdr:row>
      <xdr:rowOff>156990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11656"/>
          <a:ext cx="889000" cy="1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156990</xdr:rowOff>
    </xdr:from>
    <xdr:to>
      <xdr:col>41</xdr:col>
      <xdr:colOff>50800</xdr:colOff>
      <xdr:row>57</xdr:row>
      <xdr:rowOff>161867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29640"/>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162907</xdr:rowOff>
    </xdr:from>
    <xdr:ext cx="534377"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66947</xdr:rowOff>
    </xdr:from>
    <xdr:to>
      <xdr:col>36</xdr:col>
      <xdr:colOff>165100</xdr:colOff>
      <xdr:row>57</xdr:row>
      <xdr:rowOff>168547</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3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13624</xdr:rowOff>
    </xdr:from>
    <xdr:ext cx="534377"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1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107920</xdr:rowOff>
    </xdr:from>
    <xdr:to>
      <xdr:col>55</xdr:col>
      <xdr:colOff>50800</xdr:colOff>
      <xdr:row>58</xdr:row>
      <xdr:rowOff>38070</xdr:rowOff>
    </xdr:to>
    <xdr:sp textlink="">
      <xdr:nvSpPr>
        <xdr:cNvPr id="364" name="楕円 363">
          <a:extLst>
            <a:ext uri="{FF2B5EF4-FFF2-40B4-BE49-F238E27FC236}">
              <a16:creationId xmlns:a16="http://schemas.microsoft.com/office/drawing/2014/main" id="{00000000-0008-0000-0700-00006C010000}"/>
            </a:ext>
          </a:extLst>
        </xdr:cNvPr>
        <xdr:cNvSpPr/>
      </xdr:nvSpPr>
      <xdr:spPr>
        <a:xfrm>
          <a:off x="10426700" y="988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86347</xdr:rowOff>
    </xdr:from>
    <xdr:ext cx="534377" cy="259045"/>
    <xdr:sp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5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97084</xdr:rowOff>
    </xdr:from>
    <xdr:to>
      <xdr:col>50</xdr:col>
      <xdr:colOff>165100</xdr:colOff>
      <xdr:row>58</xdr:row>
      <xdr:rowOff>27234</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9588500" y="986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18361</xdr:rowOff>
    </xdr:from>
    <xdr:ext cx="534377"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6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88206</xdr:rowOff>
    </xdr:from>
    <xdr:to>
      <xdr:col>46</xdr:col>
      <xdr:colOff>38100</xdr:colOff>
      <xdr:row>58</xdr:row>
      <xdr:rowOff>18356</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8699500" y="986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9483</xdr:rowOff>
    </xdr:from>
    <xdr:ext cx="534377"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95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106190</xdr:rowOff>
    </xdr:from>
    <xdr:to>
      <xdr:col>41</xdr:col>
      <xdr:colOff>101600</xdr:colOff>
      <xdr:row>58</xdr:row>
      <xdr:rowOff>36340</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7810500" y="987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27467</xdr:rowOff>
    </xdr:from>
    <xdr:ext cx="534377"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7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111067</xdr:rowOff>
    </xdr:from>
    <xdr:to>
      <xdr:col>36</xdr:col>
      <xdr:colOff>165100</xdr:colOff>
      <xdr:row>58</xdr:row>
      <xdr:rowOff>41217</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6921500" y="988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32344</xdr:rowOff>
    </xdr:from>
    <xdr:ext cx="534377"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97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83634</xdr:rowOff>
    </xdr:from>
    <xdr:to>
      <xdr:col>55</xdr:col>
      <xdr:colOff>0</xdr:colOff>
      <xdr:row>76</xdr:row>
      <xdr:rowOff>93441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113834"/>
          <a:ext cx="8382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110921</xdr:rowOff>
    </xdr:from>
    <xdr:ext cx="534377" cy="259045"/>
    <xdr:sp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93441</xdr:rowOff>
    </xdr:from>
    <xdr:to>
      <xdr:col>50</xdr:col>
      <xdr:colOff>114300</xdr:colOff>
      <xdr:row>76</xdr:row>
      <xdr:rowOff>136367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123641"/>
          <a:ext cx="8890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44614</xdr:rowOff>
    </xdr:from>
    <xdr:ext cx="534377" cy="259045"/>
    <xdr:sp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136367</xdr:rowOff>
    </xdr:from>
    <xdr:to>
      <xdr:col>45</xdr:col>
      <xdr:colOff>177800</xdr:colOff>
      <xdr:row>76</xdr:row>
      <xdr:rowOff>142329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166567"/>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40453</xdr:rowOff>
    </xdr:from>
    <xdr:ext cx="534377" cy="259045"/>
    <xdr:sp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142329</xdr:rowOff>
    </xdr:from>
    <xdr:to>
      <xdr:col>41</xdr:col>
      <xdr:colOff>50800</xdr:colOff>
      <xdr:row>77</xdr:row>
      <xdr:rowOff>21166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172529"/>
          <a:ext cx="889000" cy="5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33293</xdr:rowOff>
    </xdr:from>
    <xdr:ext cx="534377" cy="259045"/>
    <xdr:sp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161348</xdr:rowOff>
    </xdr:from>
    <xdr:to>
      <xdr:col>36</xdr:col>
      <xdr:colOff>165100</xdr:colOff>
      <xdr:row>78</xdr:row>
      <xdr:rowOff>91498</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82625</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32834</xdr:rowOff>
    </xdr:from>
    <xdr:to>
      <xdr:col>55</xdr:col>
      <xdr:colOff>50800</xdr:colOff>
      <xdr:row>76</xdr:row>
      <xdr:rowOff>134434</xdr:rowOff>
    </xdr:to>
    <xdr:sp textlink="">
      <xdr:nvSpPr>
        <xdr:cNvPr id="419" name="楕円 418">
          <a:extLst>
            <a:ext uri="{FF2B5EF4-FFF2-40B4-BE49-F238E27FC236}">
              <a16:creationId xmlns:a16="http://schemas.microsoft.com/office/drawing/2014/main" id="{00000000-0008-0000-0700-0000A3010000}"/>
            </a:ext>
          </a:extLst>
        </xdr:cNvPr>
        <xdr:cNvSpPr/>
      </xdr:nvSpPr>
      <xdr:spPr>
        <a:xfrm>
          <a:off x="10426700" y="1306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55711</xdr:rowOff>
    </xdr:from>
    <xdr:ext cx="534377" cy="259045"/>
    <xdr:sp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91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42641</xdr:rowOff>
    </xdr:from>
    <xdr:to>
      <xdr:col>50</xdr:col>
      <xdr:colOff>165100</xdr:colOff>
      <xdr:row>76</xdr:row>
      <xdr:rowOff>144241</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9588500" y="130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160768</xdr:rowOff>
    </xdr:from>
    <xdr:ext cx="534377"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84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85567</xdr:rowOff>
    </xdr:from>
    <xdr:to>
      <xdr:col>46</xdr:col>
      <xdr:colOff>38100</xdr:colOff>
      <xdr:row>77</xdr:row>
      <xdr:rowOff>15717</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8699500" y="1311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32244</xdr:rowOff>
    </xdr:from>
    <xdr:ext cx="534377"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89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91529</xdr:rowOff>
    </xdr:from>
    <xdr:to>
      <xdr:col>41</xdr:col>
      <xdr:colOff>101600</xdr:colOff>
      <xdr:row>77</xdr:row>
      <xdr:rowOff>21679</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7810500" y="131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38206</xdr:rowOff>
    </xdr:from>
    <xdr:ext cx="534377"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89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141816</xdr:rowOff>
    </xdr:from>
    <xdr:to>
      <xdr:col>36</xdr:col>
      <xdr:colOff>165100</xdr:colOff>
      <xdr:row>77</xdr:row>
      <xdr:rowOff>71966</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6921500" y="1317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88493</xdr:rowOff>
    </xdr:from>
    <xdr:ext cx="534377"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94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159314</xdr:rowOff>
    </xdr:from>
    <xdr:to>
      <xdr:col>55</xdr:col>
      <xdr:colOff>0</xdr:colOff>
      <xdr:row>96</xdr:row>
      <xdr:rowOff>163923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18514"/>
          <a:ext cx="8382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92044</xdr:rowOff>
    </xdr:from>
    <xdr:to>
      <xdr:col>50</xdr:col>
      <xdr:colOff>114300</xdr:colOff>
      <xdr:row>96</xdr:row>
      <xdr:rowOff>163923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51244"/>
          <a:ext cx="889000" cy="7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92044</xdr:rowOff>
    </xdr:from>
    <xdr:to>
      <xdr:col>45</xdr:col>
      <xdr:colOff>177800</xdr:colOff>
      <xdr:row>96</xdr:row>
      <xdr:rowOff>112351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51244"/>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112351</xdr:rowOff>
    </xdr:from>
    <xdr:to>
      <xdr:col>41</xdr:col>
      <xdr:colOff>50800</xdr:colOff>
      <xdr:row>97</xdr:row>
      <xdr:rowOff>8026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571551"/>
          <a:ext cx="889000" cy="6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93571</xdr:rowOff>
    </xdr:from>
    <xdr:to>
      <xdr:col>36</xdr:col>
      <xdr:colOff>165100</xdr:colOff>
      <xdr:row>97</xdr:row>
      <xdr:rowOff>23721</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40248</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108514</xdr:rowOff>
    </xdr:from>
    <xdr:to>
      <xdr:col>55</xdr:col>
      <xdr:colOff>50800</xdr:colOff>
      <xdr:row>97</xdr:row>
      <xdr:rowOff>38664</xdr:rowOff>
    </xdr:to>
    <xdr:sp textlink="">
      <xdr:nvSpPr>
        <xdr:cNvPr id="476" name="楕円 475">
          <a:extLst>
            <a:ext uri="{FF2B5EF4-FFF2-40B4-BE49-F238E27FC236}">
              <a16:creationId xmlns:a16="http://schemas.microsoft.com/office/drawing/2014/main" id="{00000000-0008-0000-0700-0000DC010000}"/>
            </a:ext>
          </a:extLst>
        </xdr:cNvPr>
        <xdr:cNvSpPr/>
      </xdr:nvSpPr>
      <xdr:spPr>
        <a:xfrm>
          <a:off x="10426700" y="165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86941</xdr:rowOff>
    </xdr:from>
    <xdr:ext cx="534377" cy="259045"/>
    <xdr:sp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4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113123</xdr:rowOff>
    </xdr:from>
    <xdr:to>
      <xdr:col>50</xdr:col>
      <xdr:colOff>165100</xdr:colOff>
      <xdr:row>97</xdr:row>
      <xdr:rowOff>43273</xdr:rowOff>
    </xdr:to>
    <xdr:sp textlink="">
      <xdr:nvSpPr>
        <xdr:cNvPr id="478" name="楕円 477">
          <a:extLst>
            <a:ext uri="{FF2B5EF4-FFF2-40B4-BE49-F238E27FC236}">
              <a16:creationId xmlns:a16="http://schemas.microsoft.com/office/drawing/2014/main" id="{00000000-0008-0000-0700-0000DE010000}"/>
            </a:ext>
          </a:extLst>
        </xdr:cNvPr>
        <xdr:cNvSpPr/>
      </xdr:nvSpPr>
      <xdr:spPr>
        <a:xfrm>
          <a:off x="9588500" y="1657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34400</xdr:rowOff>
    </xdr:from>
    <xdr:ext cx="534377"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6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41244</xdr:rowOff>
    </xdr:from>
    <xdr:to>
      <xdr:col>46</xdr:col>
      <xdr:colOff>38100</xdr:colOff>
      <xdr:row>96</xdr:row>
      <xdr:rowOff>142844</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8699500" y="165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133971</xdr:rowOff>
    </xdr:from>
    <xdr:ext cx="534377"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61551</xdr:rowOff>
    </xdr:from>
    <xdr:to>
      <xdr:col>41</xdr:col>
      <xdr:colOff>101600</xdr:colOff>
      <xdr:row>96</xdr:row>
      <xdr:rowOff>163151</xdr:rowOff>
    </xdr:to>
    <xdr:sp textlink="">
      <xdr:nvSpPr>
        <xdr:cNvPr id="482" name="楕円 481">
          <a:extLst>
            <a:ext uri="{FF2B5EF4-FFF2-40B4-BE49-F238E27FC236}">
              <a16:creationId xmlns:a16="http://schemas.microsoft.com/office/drawing/2014/main" id="{00000000-0008-0000-0700-0000E2010000}"/>
            </a:ext>
          </a:extLst>
        </xdr:cNvPr>
        <xdr:cNvSpPr/>
      </xdr:nvSpPr>
      <xdr:spPr>
        <a:xfrm>
          <a:off x="7810500" y="1652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154278</xdr:rowOff>
    </xdr:from>
    <xdr:ext cx="534377"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1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128676</xdr:rowOff>
    </xdr:from>
    <xdr:to>
      <xdr:col>36</xdr:col>
      <xdr:colOff>165100</xdr:colOff>
      <xdr:row>97</xdr:row>
      <xdr:rowOff>58826</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6921500" y="1658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49953</xdr:rowOff>
    </xdr:from>
    <xdr:ext cx="534377"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8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31161</xdr:rowOff>
    </xdr:from>
    <xdr:to>
      <xdr:col>85</xdr:col>
      <xdr:colOff>127000</xdr:colOff>
      <xdr:row>35</xdr:row>
      <xdr:rowOff>59827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031911"/>
          <a:ext cx="838200" cy="2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828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156708</xdr:rowOff>
    </xdr:from>
    <xdr:to>
      <xdr:col>81</xdr:col>
      <xdr:colOff>50800</xdr:colOff>
      <xdr:row>35</xdr:row>
      <xdr:rowOff>59827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5986008"/>
          <a:ext cx="889000" cy="7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7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156708</xdr:rowOff>
    </xdr:from>
    <xdr:to>
      <xdr:col>76</xdr:col>
      <xdr:colOff>114300</xdr:colOff>
      <xdr:row>35</xdr:row>
      <xdr:rowOff>104518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5986008"/>
          <a:ext cx="889000" cy="11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80997</xdr:rowOff>
    </xdr:from>
    <xdr:ext cx="534377" cy="259045"/>
    <xdr:sp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08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104518</xdr:rowOff>
    </xdr:from>
    <xdr:to>
      <xdr:col>71</xdr:col>
      <xdr:colOff>177800</xdr:colOff>
      <xdr:row>35</xdr:row>
      <xdr:rowOff>108473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105268"/>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94121</xdr:rowOff>
    </xdr:from>
    <xdr:ext cx="534377" cy="259045"/>
    <xdr:sp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5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33716</xdr:rowOff>
    </xdr:from>
    <xdr:to>
      <xdr:col>67</xdr:col>
      <xdr:colOff>101600</xdr:colOff>
      <xdr:row>35</xdr:row>
      <xdr:rowOff>135316</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034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151843</xdr:rowOff>
    </xdr:from>
    <xdr:ext cx="534377" cy="259045"/>
    <xdr:sp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58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151811</xdr:rowOff>
    </xdr:from>
    <xdr:to>
      <xdr:col>85</xdr:col>
      <xdr:colOff>177800</xdr:colOff>
      <xdr:row>35</xdr:row>
      <xdr:rowOff>81961</xdr:rowOff>
    </xdr:to>
    <xdr:sp textlink="">
      <xdr:nvSpPr>
        <xdr:cNvPr id="531" name="楕円 530">
          <a:extLst>
            <a:ext uri="{FF2B5EF4-FFF2-40B4-BE49-F238E27FC236}">
              <a16:creationId xmlns:a16="http://schemas.microsoft.com/office/drawing/2014/main" id="{00000000-0008-0000-0700-000013020000}"/>
            </a:ext>
          </a:extLst>
        </xdr:cNvPr>
        <xdr:cNvSpPr/>
      </xdr:nvSpPr>
      <xdr:spPr>
        <a:xfrm>
          <a:off x="16268700" y="598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130238</xdr:rowOff>
    </xdr:from>
    <xdr:ext cx="534377" cy="259045"/>
    <xdr:sp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595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9027</xdr:rowOff>
    </xdr:from>
    <xdr:to>
      <xdr:col>81</xdr:col>
      <xdr:colOff>101600</xdr:colOff>
      <xdr:row>35</xdr:row>
      <xdr:rowOff>110627</xdr:rowOff>
    </xdr:to>
    <xdr:sp textlink="">
      <xdr:nvSpPr>
        <xdr:cNvPr id="533" name="楕円 532">
          <a:extLst>
            <a:ext uri="{FF2B5EF4-FFF2-40B4-BE49-F238E27FC236}">
              <a16:creationId xmlns:a16="http://schemas.microsoft.com/office/drawing/2014/main" id="{00000000-0008-0000-0700-000015020000}"/>
            </a:ext>
          </a:extLst>
        </xdr:cNvPr>
        <xdr:cNvSpPr/>
      </xdr:nvSpPr>
      <xdr:spPr>
        <a:xfrm>
          <a:off x="15430500" y="600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101754</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0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105908</xdr:rowOff>
    </xdr:from>
    <xdr:to>
      <xdr:col>76</xdr:col>
      <xdr:colOff>165100</xdr:colOff>
      <xdr:row>35</xdr:row>
      <xdr:rowOff>36058</xdr:rowOff>
    </xdr:to>
    <xdr:sp textlink="">
      <xdr:nvSpPr>
        <xdr:cNvPr id="535" name="楕円 534">
          <a:extLst>
            <a:ext uri="{FF2B5EF4-FFF2-40B4-BE49-F238E27FC236}">
              <a16:creationId xmlns:a16="http://schemas.microsoft.com/office/drawing/2014/main" id="{00000000-0008-0000-0700-000017020000}"/>
            </a:ext>
          </a:extLst>
        </xdr:cNvPr>
        <xdr:cNvSpPr/>
      </xdr:nvSpPr>
      <xdr:spPr>
        <a:xfrm>
          <a:off x="14541500" y="593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52585</xdr:rowOff>
    </xdr:from>
    <xdr:ext cx="534377"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71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53718</xdr:rowOff>
    </xdr:from>
    <xdr:to>
      <xdr:col>72</xdr:col>
      <xdr:colOff>38100</xdr:colOff>
      <xdr:row>35</xdr:row>
      <xdr:rowOff>155318</xdr:rowOff>
    </xdr:to>
    <xdr:sp textlink="">
      <xdr:nvSpPr>
        <xdr:cNvPr id="537" name="楕円 536">
          <a:extLst>
            <a:ext uri="{FF2B5EF4-FFF2-40B4-BE49-F238E27FC236}">
              <a16:creationId xmlns:a16="http://schemas.microsoft.com/office/drawing/2014/main" id="{00000000-0008-0000-0700-000019020000}"/>
            </a:ext>
          </a:extLst>
        </xdr:cNvPr>
        <xdr:cNvSpPr/>
      </xdr:nvSpPr>
      <xdr:spPr>
        <a:xfrm>
          <a:off x="13652500" y="605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146445</xdr:rowOff>
    </xdr:from>
    <xdr:ext cx="534377"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4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57673</xdr:rowOff>
    </xdr:from>
    <xdr:to>
      <xdr:col>67</xdr:col>
      <xdr:colOff>101600</xdr:colOff>
      <xdr:row>35</xdr:row>
      <xdr:rowOff>159273</xdr:rowOff>
    </xdr:to>
    <xdr:sp textlink="">
      <xdr:nvSpPr>
        <xdr:cNvPr id="539" name="楕円 538">
          <a:extLst>
            <a:ext uri="{FF2B5EF4-FFF2-40B4-BE49-F238E27FC236}">
              <a16:creationId xmlns:a16="http://schemas.microsoft.com/office/drawing/2014/main" id="{00000000-0008-0000-0700-00001B020000}"/>
            </a:ext>
          </a:extLst>
        </xdr:cNvPr>
        <xdr:cNvSpPr/>
      </xdr:nvSpPr>
      <xdr:spPr>
        <a:xfrm>
          <a:off x="12763500" y="605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150400</xdr:rowOff>
    </xdr:from>
    <xdr:ext cx="534377"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5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83748</xdr:rowOff>
    </xdr:from>
    <xdr:to>
      <xdr:col>85</xdr:col>
      <xdr:colOff>127000</xdr:colOff>
      <xdr:row>56</xdr:row>
      <xdr:rowOff>163342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5481300" y="9684948"/>
          <a:ext cx="838200" cy="7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97672</xdr:rowOff>
    </xdr:from>
    <xdr:ext cx="534377" cy="259045"/>
    <xdr:sp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98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75349</xdr:rowOff>
    </xdr:from>
    <xdr:to>
      <xdr:col>81</xdr:col>
      <xdr:colOff>50800</xdr:colOff>
      <xdr:row>56</xdr:row>
      <xdr:rowOff>83748</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676549"/>
          <a:ext cx="889000" cy="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59221</xdr:rowOff>
    </xdr:from>
    <xdr:ext cx="534377" cy="259045"/>
    <xdr:sp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83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132659</xdr:rowOff>
    </xdr:from>
    <xdr:to>
      <xdr:col>76</xdr:col>
      <xdr:colOff>114300</xdr:colOff>
      <xdr:row>56</xdr:row>
      <xdr:rowOff>75349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562409"/>
          <a:ext cx="889000" cy="11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52372</xdr:rowOff>
    </xdr:from>
    <xdr:ext cx="534377" cy="259045"/>
    <xdr:sp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82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132659</xdr:rowOff>
    </xdr:from>
    <xdr:to>
      <xdr:col>71</xdr:col>
      <xdr:colOff>177800</xdr:colOff>
      <xdr:row>56</xdr:row>
      <xdr:rowOff>169345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562409"/>
          <a:ext cx="889000" cy="20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29301</xdr:rowOff>
    </xdr:from>
    <xdr:ext cx="534377" cy="259045"/>
    <xdr:sp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80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127117</xdr:rowOff>
    </xdr:from>
    <xdr:to>
      <xdr:col>67</xdr:col>
      <xdr:colOff>101600</xdr:colOff>
      <xdr:row>57</xdr:row>
      <xdr:rowOff>57267</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2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48394</xdr:rowOff>
    </xdr:from>
    <xdr:ext cx="534377" cy="259045"/>
    <xdr:sp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82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112542</xdr:rowOff>
    </xdr:from>
    <xdr:to>
      <xdr:col>85</xdr:col>
      <xdr:colOff>177800</xdr:colOff>
      <xdr:row>57</xdr:row>
      <xdr:rowOff>42692</xdr:rowOff>
    </xdr:to>
    <xdr:sp textlink="">
      <xdr:nvSpPr>
        <xdr:cNvPr id="586" name="楕円 585">
          <a:extLst>
            <a:ext uri="{FF2B5EF4-FFF2-40B4-BE49-F238E27FC236}">
              <a16:creationId xmlns:a16="http://schemas.microsoft.com/office/drawing/2014/main" id="{00000000-0008-0000-0700-00004A020000}"/>
            </a:ext>
          </a:extLst>
        </xdr:cNvPr>
        <xdr:cNvSpPr/>
      </xdr:nvSpPr>
      <xdr:spPr>
        <a:xfrm>
          <a:off x="16268700" y="971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135419</xdr:rowOff>
    </xdr:from>
    <xdr:ext cx="534377" cy="259045"/>
    <xdr:sp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56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32948</xdr:rowOff>
    </xdr:from>
    <xdr:to>
      <xdr:col>81</xdr:col>
      <xdr:colOff>101600</xdr:colOff>
      <xdr:row>56</xdr:row>
      <xdr:rowOff>134548</xdr:rowOff>
    </xdr:to>
    <xdr:sp textlink="">
      <xdr:nvSpPr>
        <xdr:cNvPr id="588" name="楕円 587">
          <a:extLst>
            <a:ext uri="{FF2B5EF4-FFF2-40B4-BE49-F238E27FC236}">
              <a16:creationId xmlns:a16="http://schemas.microsoft.com/office/drawing/2014/main" id="{00000000-0008-0000-0700-00004C020000}"/>
            </a:ext>
          </a:extLst>
        </xdr:cNvPr>
        <xdr:cNvSpPr/>
      </xdr:nvSpPr>
      <xdr:spPr>
        <a:xfrm>
          <a:off x="15430500" y="963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151075</xdr:rowOff>
    </xdr:from>
    <xdr:ext cx="534377"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0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24549</xdr:rowOff>
    </xdr:from>
    <xdr:to>
      <xdr:col>76</xdr:col>
      <xdr:colOff>165100</xdr:colOff>
      <xdr:row>56</xdr:row>
      <xdr:rowOff>126149</xdr:rowOff>
    </xdr:to>
    <xdr:sp textlink="">
      <xdr:nvSpPr>
        <xdr:cNvPr id="590" name="楕円 589">
          <a:extLst>
            <a:ext uri="{FF2B5EF4-FFF2-40B4-BE49-F238E27FC236}">
              <a16:creationId xmlns:a16="http://schemas.microsoft.com/office/drawing/2014/main" id="{00000000-0008-0000-0700-00004E020000}"/>
            </a:ext>
          </a:extLst>
        </xdr:cNvPr>
        <xdr:cNvSpPr/>
      </xdr:nvSpPr>
      <xdr:spPr>
        <a:xfrm>
          <a:off x="14541500" y="962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142676</xdr:rowOff>
    </xdr:from>
    <xdr:ext cx="534377"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40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81859</xdr:rowOff>
    </xdr:from>
    <xdr:to>
      <xdr:col>72</xdr:col>
      <xdr:colOff>38100</xdr:colOff>
      <xdr:row>56</xdr:row>
      <xdr:rowOff>12009</xdr:rowOff>
    </xdr:to>
    <xdr:sp textlink="">
      <xdr:nvSpPr>
        <xdr:cNvPr id="592" name="楕円 591">
          <a:extLst>
            <a:ext uri="{FF2B5EF4-FFF2-40B4-BE49-F238E27FC236}">
              <a16:creationId xmlns:a16="http://schemas.microsoft.com/office/drawing/2014/main" id="{00000000-0008-0000-0700-000050020000}"/>
            </a:ext>
          </a:extLst>
        </xdr:cNvPr>
        <xdr:cNvSpPr/>
      </xdr:nvSpPr>
      <xdr:spPr>
        <a:xfrm>
          <a:off x="13652500" y="951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28536</xdr:rowOff>
    </xdr:from>
    <xdr:ext cx="59901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03795" y="928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118545</xdr:rowOff>
    </xdr:from>
    <xdr:to>
      <xdr:col>67</xdr:col>
      <xdr:colOff>101600</xdr:colOff>
      <xdr:row>57</xdr:row>
      <xdr:rowOff>48695</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2763500" y="971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65222</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9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12788</xdr:rowOff>
    </xdr:from>
    <xdr:to>
      <xdr:col>85</xdr:col>
      <xdr:colOff>127000</xdr:colOff>
      <xdr:row>79</xdr:row>
      <xdr:rowOff>17983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57338"/>
          <a:ext cx="838200" cy="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12788</xdr:rowOff>
    </xdr:from>
    <xdr:to>
      <xdr:col>81</xdr:col>
      <xdr:colOff>50800</xdr:colOff>
      <xdr:row>79</xdr:row>
      <xdr:rowOff>28347</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557338"/>
          <a:ext cx="889000" cy="1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167436</xdr:rowOff>
    </xdr:from>
    <xdr:to>
      <xdr:col>76</xdr:col>
      <xdr:colOff>114300</xdr:colOff>
      <xdr:row>79</xdr:row>
      <xdr:rowOff>28347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40536"/>
          <a:ext cx="889000" cy="3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167436</xdr:rowOff>
    </xdr:from>
    <xdr:to>
      <xdr:col>71</xdr:col>
      <xdr:colOff>177800</xdr:colOff>
      <xdr:row>79</xdr:row>
      <xdr:rowOff>17056</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540536"/>
          <a:ext cx="889000" cy="2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19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36615</xdr:rowOff>
    </xdr:from>
    <xdr:to>
      <xdr:col>67</xdr:col>
      <xdr:colOff>101600</xdr:colOff>
      <xdr:row>78</xdr:row>
      <xdr:rowOff>138215</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154742</xdr:rowOff>
    </xdr:from>
    <xdr:ext cx="534377"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138633</xdr:rowOff>
    </xdr:from>
    <xdr:to>
      <xdr:col>85</xdr:col>
      <xdr:colOff>177800</xdr:colOff>
      <xdr:row>79</xdr:row>
      <xdr:rowOff>68783</xdr:rowOff>
    </xdr:to>
    <xdr:sp textlink="">
      <xdr:nvSpPr>
        <xdr:cNvPr id="643" name="楕円 642">
          <a:extLst>
            <a:ext uri="{FF2B5EF4-FFF2-40B4-BE49-F238E27FC236}">
              <a16:creationId xmlns:a16="http://schemas.microsoft.com/office/drawing/2014/main" id="{00000000-0008-0000-0700-000083020000}"/>
            </a:ext>
          </a:extLst>
        </xdr:cNvPr>
        <xdr:cNvSpPr/>
      </xdr:nvSpPr>
      <xdr:spPr>
        <a:xfrm>
          <a:off x="16268700" y="1351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53560</xdr:rowOff>
    </xdr:from>
    <xdr:ext cx="469744" cy="259045"/>
    <xdr:sp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2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133438</xdr:rowOff>
    </xdr:from>
    <xdr:to>
      <xdr:col>81</xdr:col>
      <xdr:colOff>101600</xdr:colOff>
      <xdr:row>79</xdr:row>
      <xdr:rowOff>63588</xdr:rowOff>
    </xdr:to>
    <xdr:sp textlink="">
      <xdr:nvSpPr>
        <xdr:cNvPr id="645" name="楕円 644">
          <a:extLst>
            <a:ext uri="{FF2B5EF4-FFF2-40B4-BE49-F238E27FC236}">
              <a16:creationId xmlns:a16="http://schemas.microsoft.com/office/drawing/2014/main" id="{00000000-0008-0000-0700-000085020000}"/>
            </a:ext>
          </a:extLst>
        </xdr:cNvPr>
        <xdr:cNvSpPr/>
      </xdr:nvSpPr>
      <xdr:spPr>
        <a:xfrm>
          <a:off x="15430500" y="1350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54715</xdr:rowOff>
    </xdr:from>
    <xdr:ext cx="469744"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9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148997</xdr:rowOff>
    </xdr:from>
    <xdr:to>
      <xdr:col>76</xdr:col>
      <xdr:colOff>165100</xdr:colOff>
      <xdr:row>79</xdr:row>
      <xdr:rowOff>79147</xdr:rowOff>
    </xdr:to>
    <xdr:sp textlink="">
      <xdr:nvSpPr>
        <xdr:cNvPr id="647" name="楕円 646">
          <a:extLst>
            <a:ext uri="{FF2B5EF4-FFF2-40B4-BE49-F238E27FC236}">
              <a16:creationId xmlns:a16="http://schemas.microsoft.com/office/drawing/2014/main" id="{00000000-0008-0000-0700-000087020000}"/>
            </a:ext>
          </a:extLst>
        </xdr:cNvPr>
        <xdr:cNvSpPr/>
      </xdr:nvSpPr>
      <xdr:spPr>
        <a:xfrm>
          <a:off x="14541500" y="1352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70274</xdr:rowOff>
    </xdr:from>
    <xdr:ext cx="469744"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61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116636</xdr:rowOff>
    </xdr:from>
    <xdr:to>
      <xdr:col>72</xdr:col>
      <xdr:colOff>38100</xdr:colOff>
      <xdr:row>79</xdr:row>
      <xdr:rowOff>46786</xdr:rowOff>
    </xdr:to>
    <xdr:sp textlink="">
      <xdr:nvSpPr>
        <xdr:cNvPr id="649" name="楕円 648">
          <a:extLst>
            <a:ext uri="{FF2B5EF4-FFF2-40B4-BE49-F238E27FC236}">
              <a16:creationId xmlns:a16="http://schemas.microsoft.com/office/drawing/2014/main" id="{00000000-0008-0000-0700-000089020000}"/>
            </a:ext>
          </a:extLst>
        </xdr:cNvPr>
        <xdr:cNvSpPr/>
      </xdr:nvSpPr>
      <xdr:spPr>
        <a:xfrm>
          <a:off x="13652500" y="1348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37913</xdr:rowOff>
    </xdr:from>
    <xdr:ext cx="469744"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8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137706</xdr:rowOff>
    </xdr:from>
    <xdr:to>
      <xdr:col>67</xdr:col>
      <xdr:colOff>101600</xdr:colOff>
      <xdr:row>79</xdr:row>
      <xdr:rowOff>67856</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2763500" y="1351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58983</xdr:rowOff>
    </xdr:from>
    <xdr:ext cx="469744"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60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133519</xdr:rowOff>
    </xdr:from>
    <xdr:to>
      <xdr:col>85</xdr:col>
      <xdr:colOff>127000</xdr:colOff>
      <xdr:row>97</xdr:row>
      <xdr:rowOff>145067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764169"/>
          <a:ext cx="838200" cy="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62005</xdr:rowOff>
    </xdr:from>
    <xdr:ext cx="534377" cy="259045"/>
    <xdr:sp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692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143504</xdr:rowOff>
    </xdr:from>
    <xdr:to>
      <xdr:col>81</xdr:col>
      <xdr:colOff>50800</xdr:colOff>
      <xdr:row>97</xdr:row>
      <xdr:rowOff>145067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774154"/>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143504</xdr:rowOff>
    </xdr:from>
    <xdr:to>
      <xdr:col>76</xdr:col>
      <xdr:colOff>114300</xdr:colOff>
      <xdr:row>97</xdr:row>
      <xdr:rowOff>147827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774154"/>
          <a:ext cx="889000" cy="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144926</xdr:rowOff>
    </xdr:from>
    <xdr:to>
      <xdr:col>71</xdr:col>
      <xdr:colOff>177800</xdr:colOff>
      <xdr:row>97</xdr:row>
      <xdr:rowOff>147827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775576"/>
          <a:ext cx="889000" cy="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20423</xdr:rowOff>
    </xdr:from>
    <xdr:ext cx="534377" cy="259045"/>
    <xdr:sp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102206</xdr:rowOff>
    </xdr:from>
    <xdr:to>
      <xdr:col>67</xdr:col>
      <xdr:colOff>101600</xdr:colOff>
      <xdr:row>98</xdr:row>
      <xdr:rowOff>32356</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3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23483</xdr:rowOff>
    </xdr:from>
    <xdr:ext cx="534377"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82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82719</xdr:rowOff>
    </xdr:from>
    <xdr:to>
      <xdr:col>85</xdr:col>
      <xdr:colOff>177800</xdr:colOff>
      <xdr:row>98</xdr:row>
      <xdr:rowOff>12869</xdr:rowOff>
    </xdr:to>
    <xdr:sp textlink="">
      <xdr:nvSpPr>
        <xdr:cNvPr id="698" name="楕円 697">
          <a:extLst>
            <a:ext uri="{FF2B5EF4-FFF2-40B4-BE49-F238E27FC236}">
              <a16:creationId xmlns:a16="http://schemas.microsoft.com/office/drawing/2014/main" id="{00000000-0008-0000-0700-0000BA020000}"/>
            </a:ext>
          </a:extLst>
        </xdr:cNvPr>
        <xdr:cNvSpPr/>
      </xdr:nvSpPr>
      <xdr:spPr>
        <a:xfrm>
          <a:off x="16268700" y="167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42096</xdr:rowOff>
    </xdr:from>
    <xdr:ext cx="534377" cy="259045"/>
    <xdr:sp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01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94267</xdr:rowOff>
    </xdr:from>
    <xdr:to>
      <xdr:col>81</xdr:col>
      <xdr:colOff>101600</xdr:colOff>
      <xdr:row>98</xdr:row>
      <xdr:rowOff>24417</xdr:rowOff>
    </xdr:to>
    <xdr:sp textlink="">
      <xdr:nvSpPr>
        <xdr:cNvPr id="700" name="楕円 699">
          <a:extLst>
            <a:ext uri="{FF2B5EF4-FFF2-40B4-BE49-F238E27FC236}">
              <a16:creationId xmlns:a16="http://schemas.microsoft.com/office/drawing/2014/main" id="{00000000-0008-0000-0700-0000BC020000}"/>
            </a:ext>
          </a:extLst>
        </xdr:cNvPr>
        <xdr:cNvSpPr/>
      </xdr:nvSpPr>
      <xdr:spPr>
        <a:xfrm>
          <a:off x="15430500" y="167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15544</xdr:rowOff>
    </xdr:from>
    <xdr:ext cx="534377" cy="259045"/>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81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92704</xdr:rowOff>
    </xdr:from>
    <xdr:to>
      <xdr:col>76</xdr:col>
      <xdr:colOff>165100</xdr:colOff>
      <xdr:row>98</xdr:row>
      <xdr:rowOff>22854</xdr:rowOff>
    </xdr:to>
    <xdr:sp textlink="">
      <xdr:nvSpPr>
        <xdr:cNvPr id="702" name="楕円 701">
          <a:extLst>
            <a:ext uri="{FF2B5EF4-FFF2-40B4-BE49-F238E27FC236}">
              <a16:creationId xmlns:a16="http://schemas.microsoft.com/office/drawing/2014/main" id="{00000000-0008-0000-0700-0000BE020000}"/>
            </a:ext>
          </a:extLst>
        </xdr:cNvPr>
        <xdr:cNvSpPr/>
      </xdr:nvSpPr>
      <xdr:spPr>
        <a:xfrm>
          <a:off x="14541500" y="1672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13981</xdr:rowOff>
    </xdr:from>
    <xdr:ext cx="534377"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81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97027</xdr:rowOff>
    </xdr:from>
    <xdr:to>
      <xdr:col>72</xdr:col>
      <xdr:colOff>38100</xdr:colOff>
      <xdr:row>98</xdr:row>
      <xdr:rowOff>27177</xdr:rowOff>
    </xdr:to>
    <xdr:sp textlink="">
      <xdr:nvSpPr>
        <xdr:cNvPr id="704" name="楕円 703">
          <a:extLst>
            <a:ext uri="{FF2B5EF4-FFF2-40B4-BE49-F238E27FC236}">
              <a16:creationId xmlns:a16="http://schemas.microsoft.com/office/drawing/2014/main" id="{00000000-0008-0000-0700-0000C0020000}"/>
            </a:ext>
          </a:extLst>
        </xdr:cNvPr>
        <xdr:cNvSpPr/>
      </xdr:nvSpPr>
      <xdr:spPr>
        <a:xfrm>
          <a:off x="13652500" y="1672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43704</xdr:rowOff>
    </xdr:from>
    <xdr:ext cx="534377"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0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94126</xdr:rowOff>
    </xdr:from>
    <xdr:to>
      <xdr:col>67</xdr:col>
      <xdr:colOff>101600</xdr:colOff>
      <xdr:row>98</xdr:row>
      <xdr:rowOff>24276</xdr:rowOff>
    </xdr:to>
    <xdr:sp textlink="">
      <xdr:nvSpPr>
        <xdr:cNvPr id="706" name="楕円 705">
          <a:extLst>
            <a:ext uri="{FF2B5EF4-FFF2-40B4-BE49-F238E27FC236}">
              <a16:creationId xmlns:a16="http://schemas.microsoft.com/office/drawing/2014/main" id="{00000000-0008-0000-0700-0000C2020000}"/>
            </a:ext>
          </a:extLst>
        </xdr:cNvPr>
        <xdr:cNvSpPr/>
      </xdr:nvSpPr>
      <xdr:spPr>
        <a:xfrm>
          <a:off x="12763500" y="1672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40803</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0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438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96537</xdr:rowOff>
    </xdr:from>
    <xdr:ext cx="378565"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440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textlink="">
      <xdr:nvSpPr>
        <xdr:cNvPr id="763" name="楕円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37628</xdr:rowOff>
    </xdr:from>
    <xdr:to>
      <xdr:col>98</xdr:col>
      <xdr:colOff>38100</xdr:colOff>
      <xdr:row>59</xdr:row>
      <xdr:rowOff>139228</xdr:rowOff>
    </xdr:to>
    <xdr:sp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155755</xdr:rowOff>
    </xdr:from>
    <xdr:ext cx="313932"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99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en-US" sz="1300">
              <a:latin typeface="ＭＳ Ｐゴシック" panose="020B0600070205080204" pitchFamily="50" charset="-128"/>
              <a:ea typeface="ＭＳ Ｐゴシック" panose="020B0600070205080204" pitchFamily="50" charset="-128"/>
            </a:rPr>
            <a:t>■民生費は，</a:t>
          </a:r>
          <a:r>
            <a:rPr kumimoji="1" lang="en-US" altLang="ja-JP" sz="1300">
              <a:latin typeface="ＭＳ Ｐゴシック" panose="020B0600070205080204" pitchFamily="50" charset="-128"/>
              <a:ea typeface="ＭＳ Ｐゴシック" panose="020B0600070205080204" pitchFamily="50" charset="-128"/>
            </a:rPr>
            <a:t>14,322</a:t>
          </a:r>
          <a:r>
            <a:rPr kumimoji="1" lang="ja-JP" altLang="en-US" sz="1300">
              <a:latin typeface="ＭＳ Ｐゴシック" panose="020B0600070205080204" pitchFamily="50" charset="-128"/>
              <a:ea typeface="ＭＳ Ｐゴシック" panose="020B0600070205080204" pitchFamily="50" charset="-128"/>
            </a:rPr>
            <a:t>円増加した。物価高騰に伴う低所得世帯支援事業の増，障害支援費の増，生活保護費の増が主な要因である。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a:t>
          </a:r>
          <a:r>
            <a:rPr kumimoji="1" lang="en-US" altLang="ja-JP" sz="1300">
              <a:latin typeface="ＭＳ Ｐゴシック" panose="020B0600070205080204" pitchFamily="50" charset="-128"/>
              <a:ea typeface="ＭＳ Ｐゴシック" panose="020B0600070205080204" pitchFamily="50" charset="-128"/>
            </a:rPr>
            <a:t>2,399</a:t>
          </a:r>
          <a:r>
            <a:rPr kumimoji="1" lang="ja-JP" altLang="en-US" sz="1300">
              <a:latin typeface="ＭＳ Ｐゴシック" panose="020B0600070205080204" pitchFamily="50" charset="-128"/>
              <a:ea typeface="ＭＳ Ｐゴシック" panose="020B0600070205080204" pitchFamily="50" charset="-128"/>
            </a:rPr>
            <a:t>円増加した。子ども医療費助成費の増，指宿広域市町村圏組合負担金の増が主な要因である。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a:t>
          </a:r>
          <a:r>
            <a:rPr kumimoji="1" lang="en-US" altLang="ja-JP" sz="1300">
              <a:latin typeface="ＭＳ Ｐゴシック" panose="020B0600070205080204" pitchFamily="50" charset="-128"/>
              <a:ea typeface="ＭＳ Ｐゴシック" panose="020B0600070205080204" pitchFamily="50" charset="-128"/>
            </a:rPr>
            <a:t>2,145</a:t>
          </a:r>
          <a:r>
            <a:rPr kumimoji="1" lang="ja-JP" altLang="en-US" sz="1300">
              <a:latin typeface="ＭＳ Ｐゴシック" panose="020B0600070205080204" pitchFamily="50" charset="-128"/>
              <a:ea typeface="ＭＳ Ｐゴシック" panose="020B0600070205080204" pitchFamily="50" charset="-128"/>
            </a:rPr>
            <a:t>円増加した。工場等設置奨励補助金の増，山川砂むし法面等復旧事業（繰越）の増が主な要因である。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a:t>
          </a:r>
          <a:r>
            <a:rPr kumimoji="1" lang="en-US" altLang="ja-JP" sz="1300">
              <a:latin typeface="ＭＳ Ｐゴシック" panose="020B0600070205080204" pitchFamily="50" charset="-128"/>
              <a:ea typeface="ＭＳ Ｐゴシック" panose="020B0600070205080204" pitchFamily="50" charset="-128"/>
            </a:rPr>
            <a:t>17,409</a:t>
          </a:r>
          <a:r>
            <a:rPr kumimoji="1" lang="ja-JP" altLang="en-US" sz="1300">
              <a:latin typeface="ＭＳ Ｐゴシック" panose="020B0600070205080204" pitchFamily="50" charset="-128"/>
              <a:ea typeface="ＭＳ Ｐゴシック" panose="020B0600070205080204" pitchFamily="50" charset="-128"/>
            </a:rPr>
            <a:t>円減少した。新市民会館建設事業の終了に伴う減が主な要因である。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a:t>
          </a:r>
          <a:r>
            <a:rPr kumimoji="1" lang="en-US" altLang="ja-JP" sz="1300">
              <a:latin typeface="ＭＳ Ｐゴシック" panose="020B0600070205080204" pitchFamily="50" charset="-128"/>
              <a:ea typeface="ＭＳ Ｐゴシック" panose="020B0600070205080204" pitchFamily="50" charset="-128"/>
            </a:rPr>
            <a:t>5,052</a:t>
          </a:r>
          <a:r>
            <a:rPr kumimoji="1" lang="ja-JP" altLang="en-US" sz="1300">
              <a:latin typeface="ＭＳ Ｐゴシック" panose="020B0600070205080204" pitchFamily="50" charset="-128"/>
              <a:ea typeface="ＭＳ Ｐゴシック" panose="020B0600070205080204" pitchFamily="50" charset="-128"/>
            </a:rPr>
            <a:t>円増加した。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新市民会館建設事業，サッカー場建設事業等の元金償還開始に伴う増が主な要因である。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令和２年度において普通交付税が減少したことから取崩額が増加したが，令和３年度における普通交付税の増加や大型事業の収束により取崩額が減少した。令和５年度においては普通交付税の増及び積立金の増により残高が増加した。</a:t>
          </a:r>
        </a:p>
        <a:p>
          <a:r>
            <a:rPr kumimoji="1" lang="ja-JP" altLang="en-US" sz="1400">
              <a:latin typeface="ＭＳ ゴシック" pitchFamily="49" charset="-128"/>
              <a:ea typeface="ＭＳ ゴシック" pitchFamily="49" charset="-128"/>
            </a:rPr>
            <a:t>■令和５年度においては歳入の減少を見込み財政調整基金を取崩したため実質単年度収支は赤字となった。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令和５年度においても，いずれの会計も赤字は発生していない。</a:t>
          </a:r>
        </a:p>
        <a:p>
          <a:r>
            <a:rPr kumimoji="1" lang="ja-JP" altLang="en-US" sz="1400">
              <a:latin typeface="ＭＳ ゴシック" pitchFamily="49" charset="-128"/>
              <a:ea typeface="ＭＳ ゴシック" pitchFamily="49" charset="-128"/>
            </a:rPr>
            <a:t>  公共下水道事業会計においては，令和４年度において，浄水苑の電気・機械設備の更新に際し，国庫支出金を活用し整備した既存電気・機械設備を売却したことにより，売却収入の約１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２を特別損失として国へ返還したことにより，黒字額が減少していた。令和５年度においては，同様の事業がなかったため，黒字額が前年度と比較し，増額したことにより，標準財政規模比が，</a:t>
          </a:r>
          <a:r>
            <a:rPr kumimoji="1" lang="en-US" altLang="ja-JP" sz="1400">
              <a:latin typeface="ＭＳ ゴシック" pitchFamily="49" charset="-128"/>
              <a:ea typeface="ＭＳ ゴシック" pitchFamily="49" charset="-128"/>
            </a:rPr>
            <a:t>0.71</a:t>
          </a:r>
          <a:r>
            <a:rPr kumimoji="1" lang="ja-JP" altLang="en-US" sz="1400">
              <a:latin typeface="ＭＳ ゴシック" pitchFamily="49" charset="-128"/>
              <a:ea typeface="ＭＳ ゴシック" pitchFamily="49" charset="-128"/>
            </a:rPr>
            <a:t>ポイント増加した。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介護保険特別会計においては，コロナ禍以降も介護サービス利用や施設入所の減少が見られ，施設サービス給付費が見込額を下回ったため，実質収支が昨年度と比較し</a:t>
          </a:r>
          <a:r>
            <a:rPr kumimoji="1" lang="en-US" altLang="ja-JP" sz="1400">
              <a:latin typeface="ＭＳ ゴシック" pitchFamily="49" charset="-128"/>
              <a:ea typeface="ＭＳ ゴシック" pitchFamily="49" charset="-128"/>
            </a:rPr>
            <a:t>72</a:t>
          </a:r>
          <a:r>
            <a:rPr kumimoji="1" lang="ja-JP" altLang="en-US" sz="1400">
              <a:latin typeface="ＭＳ ゴシック" pitchFamily="49" charset="-128"/>
              <a:ea typeface="ＭＳ ゴシック" pitchFamily="49" charset="-128"/>
            </a:rPr>
            <a:t>百万円増加した。今後，国においては在宅で高齢者を支える仕組みを推進しており，当市でも看護小規模多機能型居宅介護の開設を予定している。本施設が開設された場合に，サービス給付費の増加が見込まれることから，適正な保険税率を維持し，財政調整基金の確保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ゴシック" pitchFamily="49" charset="-128"/>
              <a:ea typeface="ＭＳ ゴシック" pitchFamily="49" charset="-128"/>
            </a:rPr>
            <a:t>　新市民会館建設事業，サッカー場建設事業等の元金償還開始に伴い，元利償還金が前年度と比較し，</a:t>
          </a:r>
          <a:r>
            <a:rPr kumimoji="1" lang="en-US" altLang="ja-JP" sz="1400">
              <a:latin typeface="ＭＳ ゴシック" pitchFamily="49" charset="-128"/>
              <a:ea typeface="ＭＳ ゴシック" pitchFamily="49" charset="-128"/>
            </a:rPr>
            <a:t>151</a:t>
          </a:r>
          <a:r>
            <a:rPr kumimoji="1" lang="ja-JP" altLang="en-US" sz="1400">
              <a:latin typeface="ＭＳ ゴシック" pitchFamily="49" charset="-128"/>
              <a:ea typeface="ＭＳ ゴシック" pitchFamily="49" charset="-128"/>
            </a:rPr>
            <a:t>百万円増加した。連結団体である指宿広域市町村圏組合が整備した新ごみ処理施設整備に係る地方債の償還に対する負担金の増により，元利償還金等が前年度と比較し，</a:t>
          </a:r>
          <a:r>
            <a:rPr kumimoji="1" lang="en-US" altLang="ja-JP" sz="1400">
              <a:latin typeface="ＭＳ ゴシック" pitchFamily="49" charset="-128"/>
              <a:ea typeface="ＭＳ ゴシック" pitchFamily="49" charset="-128"/>
            </a:rPr>
            <a:t>152</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今後は，新規の地方債については償還元金の範囲内における発行を原則とし，分子の増加の抑制に努める。</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ゴシック" pitchFamily="49" charset="-128"/>
              <a:ea typeface="ＭＳ ゴシック" pitchFamily="49" charset="-128"/>
            </a:rPr>
            <a:t>　公共施設の新設及び更新に係る大型事業の実施に際し地方債を発行したことから，地方債現在高は年々増加傾向であったが，令和５年度においては，新規の地方債を抑えたため，地方債の現在高は減少した。しかし，依然として充当可能財源等が将来負担額を超え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の老朽化に伴う更新及び長寿命化に係る地方債の発行や，公営企業における設備更新及び長寿命化に係る公債費に対する繰出金の増加が見込まれるが，新規の地方債については償還元金の範囲内における発行を原則とし，さらには充当可能基金への積立額の増加を図ることにより，将来負担比率の上昇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鹿児島県指宿市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においては，歳入の減少を見込み，財政調整基金の取崩を増額したが，決算剰余金の積立てや，ふるさと応援基金の積立額の増加，債券運用による利息等の増加により基金残高が増加した。令和５年度においても，決算剰余金の積立てや，ふるさと応援基金の積立額の増加，債券運用による利息等の増加により，令和４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後を維持するよう努める。増大する見込みである公債費への備えとして減債基金への積立額を増加したいことから，ふるさと応援基金の活用により財政調整基金の取崩しを抑制し，また債券運用についても継続実施し，積立額の増加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ふるさと応援基金：将来都市像（食料供給，健康産業，保養観光，生活充実，国際共栄）を実現する事業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ふるさと振興基金：指宿市ふるさと市町村圏の振興整備に資する事業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合併まちづくり基金：合併に伴う住民の一体感の醸成並びに個性ある地域の活性化及び均衡ある発展に資する事業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鹿児島県市町村職員退職手当組合負担金準備基金：指宿市職員の退職手当の支払いに要する費用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公共施設整備基金：公共又は公用施設の準備費用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ふるさと納税の推進により，ふるさと応援基金の積立額が増加した。また，債券の運用により利息等の積立額が増加した。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ふるさと応援基金：基金の創生目的である将来都市像を実現するため，ふるさと納税の推進により基金の増額を図る。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これまで公共施設整備に活用したことにより，残高が減少したため，近年においては取崩を実施していない。今後，公共施設の老朽化に伴う更新及び長寿命化事業の実施を見込んでいることから，その財源として活用できるよう，当面の間は取崩を実施しない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令和５年度においては，歳入の減少を見込んだ取崩しを前年度より減額し，決算剰余金の積立てが前年度より増額となったことにより，令和４年度と比較し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公共施設の老朽化に伴う更新及び長寿命化事業に係る地方債発行を見込んでいることから，財政調整基金については現在高を維持し，減債基金の確保に努める。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新設及び更新に係る大型事業や，今後実施を見込んでいる公共施設の老朽化に伴う更新及び長寿命化事業に係る公債費の増加に備え，減債基金を確保する必要があることから，取崩しを実施し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公債費の増加を見据え，取崩しは当面実施せず，基金残高の増加を図る。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81"/>
      <c r="DK1" s="181"/>
      <c r="DL1" s="181"/>
      <c r="DM1" s="181"/>
      <c r="DN1" s="181"/>
      <c r="DO1" s="181"/>
    </row>
    <row r="2" spans="1:119" ht="24.75" thickBot="1" x14ac:dyDescent="0.2">
      <c r="B2" s="182" t="s">
        <v>77</v>
      </c>
      <c r="C2" s="182"/>
      <c r="D2" s="183"/>
    </row>
    <row r="3" spans="1:119" ht="18.75" customHeight="1" thickBot="1" x14ac:dyDescent="0.2">
      <c r="A3" s="181"/>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81"/>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27508162</v>
      </c>
      <c r="BO4" s="449"/>
      <c r="BP4" s="449"/>
      <c r="BQ4" s="449"/>
      <c r="BR4" s="449"/>
      <c r="BS4" s="449"/>
      <c r="BT4" s="449"/>
      <c r="BU4" s="450"/>
      <c r="BV4" s="448">
        <v>28123852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7.2</v>
      </c>
      <c r="CU4" s="589"/>
      <c r="CV4" s="589"/>
      <c r="CW4" s="589"/>
      <c r="CX4" s="589"/>
      <c r="CY4" s="589"/>
      <c r="CZ4" s="589"/>
      <c r="DA4" s="590"/>
      <c r="DB4" s="588">
        <v>10.6</v>
      </c>
      <c r="DC4" s="589"/>
      <c r="DD4" s="589"/>
      <c r="DE4" s="589"/>
      <c r="DF4" s="589"/>
      <c r="DG4" s="589"/>
      <c r="DH4" s="589"/>
      <c r="DI4" s="590"/>
    </row>
    <row r="5" spans="1:119" ht="18.75" customHeight="1" x14ac:dyDescent="0.15">
      <c r="A5" s="181"/>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26475519</v>
      </c>
      <c r="BO5" s="420"/>
      <c r="BP5" s="420"/>
      <c r="BQ5" s="420"/>
      <c r="BR5" s="420"/>
      <c r="BS5" s="420"/>
      <c r="BT5" s="420"/>
      <c r="BU5" s="421"/>
      <c r="BV5" s="419">
        <v>26673393</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91.9</v>
      </c>
      <c r="CU5" s="417"/>
      <c r="CV5" s="417"/>
      <c r="CW5" s="417"/>
      <c r="CX5" s="417"/>
      <c r="CY5" s="417"/>
      <c r="CZ5" s="417"/>
      <c r="DA5" s="418"/>
      <c r="DB5" s="416">
        <v>92.9</v>
      </c>
      <c r="DC5" s="417"/>
      <c r="DD5" s="417"/>
      <c r="DE5" s="417"/>
      <c r="DF5" s="417"/>
      <c r="DG5" s="417"/>
      <c r="DH5" s="417"/>
      <c r="DI5" s="418"/>
    </row>
    <row r="6" spans="1:119" ht="18.75" customHeight="1" x14ac:dyDescent="0.15">
      <c r="A6" s="181"/>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1032643</v>
      </c>
      <c r="BO6" s="420"/>
      <c r="BP6" s="420"/>
      <c r="BQ6" s="420"/>
      <c r="BR6" s="420"/>
      <c r="BS6" s="420"/>
      <c r="BT6" s="420"/>
      <c r="BU6" s="421"/>
      <c r="BV6" s="419">
        <v>1450459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92.4</v>
      </c>
      <c r="CU6" s="563"/>
      <c r="CV6" s="563"/>
      <c r="CW6" s="563"/>
      <c r="CX6" s="563"/>
      <c r="CY6" s="563"/>
      <c r="CZ6" s="563"/>
      <c r="DA6" s="564"/>
      <c r="DB6" s="562">
        <v>94.1</v>
      </c>
      <c r="DC6" s="563"/>
      <c r="DD6" s="563"/>
      <c r="DE6" s="563"/>
      <c r="DF6" s="563"/>
      <c r="DG6" s="563"/>
      <c r="DH6" s="563"/>
      <c r="DI6" s="564"/>
    </row>
    <row r="7" spans="1:119" ht="18.75" customHeight="1" x14ac:dyDescent="0.15">
      <c r="A7" s="181"/>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85888</v>
      </c>
      <c r="BO7" s="420"/>
      <c r="BP7" s="420"/>
      <c r="BQ7" s="420"/>
      <c r="BR7" s="420"/>
      <c r="BS7" s="420"/>
      <c r="BT7" s="420"/>
      <c r="BU7" s="421"/>
      <c r="BV7" s="419">
        <v>55248</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13218753</v>
      </c>
      <c r="CU7" s="420"/>
      <c r="CV7" s="420"/>
      <c r="CW7" s="420"/>
      <c r="CX7" s="420"/>
      <c r="CY7" s="420"/>
      <c r="CZ7" s="420"/>
      <c r="DA7" s="421"/>
      <c r="DB7" s="419">
        <v>13104317</v>
      </c>
      <c r="DC7" s="420"/>
      <c r="DD7" s="420"/>
      <c r="DE7" s="420"/>
      <c r="DF7" s="420"/>
      <c r="DG7" s="420"/>
      <c r="DH7" s="420"/>
      <c r="DI7" s="421"/>
    </row>
    <row r="8" spans="1:119" ht="18.75" customHeight="1" thickBot="1" x14ac:dyDescent="0.2">
      <c r="A8" s="181"/>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946755</v>
      </c>
      <c r="BO8" s="420"/>
      <c r="BP8" s="420"/>
      <c r="BQ8" s="420"/>
      <c r="BR8" s="420"/>
      <c r="BS8" s="420"/>
      <c r="BT8" s="420"/>
      <c r="BU8" s="421"/>
      <c r="BV8" s="419">
        <v>1395211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0.34</v>
      </c>
      <c r="CU8" s="523"/>
      <c r="CV8" s="523"/>
      <c r="CW8" s="523"/>
      <c r="CX8" s="523"/>
      <c r="CY8" s="523"/>
      <c r="CZ8" s="523"/>
      <c r="DA8" s="524"/>
      <c r="DB8" s="522">
        <v>0.36</v>
      </c>
      <c r="DC8" s="523"/>
      <c r="DD8" s="523"/>
      <c r="DE8" s="523"/>
      <c r="DF8" s="523"/>
      <c r="DG8" s="523"/>
      <c r="DH8" s="523"/>
      <c r="DI8" s="524"/>
    </row>
    <row r="9" spans="1:119" ht="18.75" customHeight="1" thickBot="1" x14ac:dyDescent="0.2">
      <c r="A9" s="181"/>
      <c r="B9" s="551" t="s">
        <v>106</v>
      </c>
      <c r="C9" s="552"/>
      <c r="D9" s="552"/>
      <c r="E9" s="552"/>
      <c r="F9" s="552"/>
      <c r="G9" s="552"/>
      <c r="H9" s="552"/>
      <c r="I9" s="552"/>
      <c r="J9" s="552"/>
      <c r="K9" s="470"/>
      <c r="L9" s="553" t="s">
        <v>107</v>
      </c>
      <c r="M9" s="554"/>
      <c r="N9" s="554"/>
      <c r="O9" s="554"/>
      <c r="P9" s="554"/>
      <c r="Q9" s="555"/>
      <c r="R9" s="556">
        <v>39011</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-448456</v>
      </c>
      <c r="BO9" s="420"/>
      <c r="BP9" s="420"/>
      <c r="BQ9" s="420"/>
      <c r="BR9" s="420"/>
      <c r="BS9" s="420"/>
      <c r="BT9" s="420"/>
      <c r="BU9" s="421"/>
      <c r="BV9" s="419">
        <v>84438</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17.2</v>
      </c>
      <c r="CU9" s="417"/>
      <c r="CV9" s="417"/>
      <c r="CW9" s="417"/>
      <c r="CX9" s="417"/>
      <c r="CY9" s="417"/>
      <c r="CZ9" s="417"/>
      <c r="DA9" s="418"/>
      <c r="DB9" s="416">
        <v>16.600000000000001</v>
      </c>
      <c r="DC9" s="417"/>
      <c r="DD9" s="417"/>
      <c r="DE9" s="417"/>
      <c r="DF9" s="417"/>
      <c r="DG9" s="417"/>
      <c r="DH9" s="417"/>
      <c r="DI9" s="418"/>
    </row>
    <row r="10" spans="1:119" ht="18.75" customHeight="1" thickBot="1" x14ac:dyDescent="0.2">
      <c r="A10" s="181"/>
      <c r="B10" s="551"/>
      <c r="C10" s="552"/>
      <c r="D10" s="552"/>
      <c r="E10" s="552"/>
      <c r="F10" s="552"/>
      <c r="G10" s="552"/>
      <c r="H10" s="552"/>
      <c r="I10" s="552"/>
      <c r="J10" s="552"/>
      <c r="K10" s="470"/>
      <c r="L10" s="375" t="s">
        <v>112</v>
      </c>
      <c r="M10" s="376"/>
      <c r="N10" s="376"/>
      <c r="O10" s="376"/>
      <c r="P10" s="376"/>
      <c r="Q10" s="377"/>
      <c r="R10" s="372">
        <v>41831</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34294</v>
      </c>
      <c r="BO10" s="420"/>
      <c r="BP10" s="420"/>
      <c r="BQ10" s="420"/>
      <c r="BR10" s="420"/>
      <c r="BS10" s="420"/>
      <c r="BT10" s="420"/>
      <c r="BU10" s="421"/>
      <c r="BV10" s="419">
        <v>6591</v>
      </c>
      <c r="BW10" s="420"/>
      <c r="BX10" s="420"/>
      <c r="BY10" s="420"/>
      <c r="BZ10" s="420"/>
      <c r="CA10" s="420"/>
      <c r="CB10" s="420"/>
      <c r="CC10" s="421"/>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81"/>
      <c r="B12" s="525" t="s">
        <v>123</v>
      </c>
      <c r="C12" s="526"/>
      <c r="D12" s="526"/>
      <c r="E12" s="526"/>
      <c r="F12" s="526"/>
      <c r="G12" s="526"/>
      <c r="H12" s="526"/>
      <c r="I12" s="526"/>
      <c r="J12" s="526"/>
      <c r="K12" s="527"/>
      <c r="L12" s="534" t="s">
        <v>124</v>
      </c>
      <c r="M12" s="535"/>
      <c r="N12" s="535"/>
      <c r="O12" s="535"/>
      <c r="P12" s="535"/>
      <c r="Q12" s="536"/>
      <c r="R12" s="537">
        <v>37920</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297408</v>
      </c>
      <c r="BO12" s="420"/>
      <c r="BP12" s="420"/>
      <c r="BQ12" s="420"/>
      <c r="BR12" s="420"/>
      <c r="BS12" s="420"/>
      <c r="BT12" s="420"/>
      <c r="BU12" s="421"/>
      <c r="BV12" s="419">
        <v>662692</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81"/>
      <c r="B13" s="528"/>
      <c r="C13" s="529"/>
      <c r="D13" s="529"/>
      <c r="E13" s="529"/>
      <c r="F13" s="529"/>
      <c r="G13" s="529"/>
      <c r="H13" s="529"/>
      <c r="I13" s="529"/>
      <c r="J13" s="529"/>
      <c r="K13" s="530"/>
      <c r="L13" s="190"/>
      <c r="M13" s="503" t="s">
        <v>130</v>
      </c>
      <c r="N13" s="504"/>
      <c r="O13" s="504"/>
      <c r="P13" s="504"/>
      <c r="Q13" s="505"/>
      <c r="R13" s="506">
        <v>37275</v>
      </c>
      <c r="S13" s="507"/>
      <c r="T13" s="507"/>
      <c r="U13" s="507"/>
      <c r="V13" s="508"/>
      <c r="W13" s="509" t="s">
        <v>131</v>
      </c>
      <c r="X13" s="405"/>
      <c r="Y13" s="405"/>
      <c r="Z13" s="405"/>
      <c r="AA13" s="405"/>
      <c r="AB13" s="406"/>
      <c r="AC13" s="372">
        <v>3934</v>
      </c>
      <c r="AD13" s="373"/>
      <c r="AE13" s="373"/>
      <c r="AF13" s="373"/>
      <c r="AG13" s="374"/>
      <c r="AH13" s="372">
        <v>4608</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-711570</v>
      </c>
      <c r="BO13" s="420"/>
      <c r="BP13" s="420"/>
      <c r="BQ13" s="420"/>
      <c r="BR13" s="420"/>
      <c r="BS13" s="420"/>
      <c r="BT13" s="420"/>
      <c r="BU13" s="421"/>
      <c r="BV13" s="419">
        <v>-571663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9.4</v>
      </c>
      <c r="CU13" s="417"/>
      <c r="CV13" s="417"/>
      <c r="CW13" s="417"/>
      <c r="CX13" s="417"/>
      <c r="CY13" s="417"/>
      <c r="CZ13" s="417"/>
      <c r="DA13" s="418"/>
      <c r="DB13" s="416">
        <v>9.1999999999999993</v>
      </c>
      <c r="DC13" s="417"/>
      <c r="DD13" s="417"/>
      <c r="DE13" s="417"/>
      <c r="DF13" s="417"/>
      <c r="DG13" s="417"/>
      <c r="DH13" s="417"/>
      <c r="DI13" s="418"/>
    </row>
    <row r="14" spans="1:119" ht="18.75" customHeight="1" thickBot="1" x14ac:dyDescent="0.2">
      <c r="A14" s="181"/>
      <c r="B14" s="528"/>
      <c r="C14" s="529"/>
      <c r="D14" s="529"/>
      <c r="E14" s="529"/>
      <c r="F14" s="529"/>
      <c r="G14" s="529"/>
      <c r="H14" s="529"/>
      <c r="I14" s="529"/>
      <c r="J14" s="529"/>
      <c r="K14" s="530"/>
      <c r="L14" s="493" t="s">
        <v>135</v>
      </c>
      <c r="M14" s="546"/>
      <c r="N14" s="546"/>
      <c r="O14" s="546"/>
      <c r="P14" s="546"/>
      <c r="Q14" s="547"/>
      <c r="R14" s="506">
        <v>38487</v>
      </c>
      <c r="S14" s="507"/>
      <c r="T14" s="507"/>
      <c r="U14" s="507"/>
      <c r="V14" s="508"/>
      <c r="W14" s="510"/>
      <c r="X14" s="408"/>
      <c r="Y14" s="408"/>
      <c r="Z14" s="408"/>
      <c r="AA14" s="408"/>
      <c r="AB14" s="409"/>
      <c r="AC14" s="499">
        <v>21.1</v>
      </c>
      <c r="AD14" s="500"/>
      <c r="AE14" s="500"/>
      <c r="AF14" s="500"/>
      <c r="AG14" s="501"/>
      <c r="AH14" s="499">
        <v>22.8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18.100000000000001</v>
      </c>
      <c r="CU14" s="517"/>
      <c r="CV14" s="517"/>
      <c r="CW14" s="517"/>
      <c r="CX14" s="517"/>
      <c r="CY14" s="517"/>
      <c r="CZ14" s="517"/>
      <c r="DA14" s="518"/>
      <c r="DB14" s="516">
        <v>32.299999999999997</v>
      </c>
      <c r="DC14" s="517"/>
      <c r="DD14" s="517"/>
      <c r="DE14" s="517"/>
      <c r="DF14" s="517"/>
      <c r="DG14" s="517"/>
      <c r="DH14" s="517"/>
      <c r="DI14" s="518"/>
    </row>
    <row r="15" spans="1:119" ht="18.75" customHeight="1" x14ac:dyDescent="0.15">
      <c r="A15" s="181"/>
      <c r="B15" s="528"/>
      <c r="C15" s="529"/>
      <c r="D15" s="529"/>
      <c r="E15" s="529"/>
      <c r="F15" s="529"/>
      <c r="G15" s="529"/>
      <c r="H15" s="529"/>
      <c r="I15" s="529"/>
      <c r="J15" s="529"/>
      <c r="K15" s="530"/>
      <c r="L15" s="190"/>
      <c r="M15" s="503" t="s">
        <v>130</v>
      </c>
      <c r="N15" s="504"/>
      <c r="O15" s="504"/>
      <c r="P15" s="504"/>
      <c r="Q15" s="505"/>
      <c r="R15" s="506">
        <v>37971</v>
      </c>
      <c r="S15" s="507"/>
      <c r="T15" s="507"/>
      <c r="U15" s="507"/>
      <c r="V15" s="508"/>
      <c r="W15" s="509" t="s">
        <v>137</v>
      </c>
      <c r="X15" s="405"/>
      <c r="Y15" s="405"/>
      <c r="Z15" s="405"/>
      <c r="AA15" s="405"/>
      <c r="AB15" s="406"/>
      <c r="AC15" s="372">
        <v>2496</v>
      </c>
      <c r="AD15" s="373"/>
      <c r="AE15" s="373"/>
      <c r="AF15" s="373"/>
      <c r="AG15" s="374"/>
      <c r="AH15" s="372">
        <v>2614</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4309957</v>
      </c>
      <c r="BO15" s="449"/>
      <c r="BP15" s="449"/>
      <c r="BQ15" s="449"/>
      <c r="BR15" s="449"/>
      <c r="BS15" s="449"/>
      <c r="BT15" s="449"/>
      <c r="BU15" s="450"/>
      <c r="BV15" s="448">
        <v>4219828</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13.4</v>
      </c>
      <c r="AD16" s="500"/>
      <c r="AE16" s="500"/>
      <c r="AF16" s="500"/>
      <c r="AG16" s="501"/>
      <c r="AH16" s="499">
        <v>13</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12059086</v>
      </c>
      <c r="BO16" s="420"/>
      <c r="BP16" s="420"/>
      <c r="BQ16" s="420"/>
      <c r="BR16" s="420"/>
      <c r="BS16" s="420"/>
      <c r="BT16" s="420"/>
      <c r="BU16" s="421"/>
      <c r="BV16" s="419">
        <v>11847416</v>
      </c>
      <c r="BW16" s="420"/>
      <c r="BX16" s="420"/>
      <c r="BY16" s="420"/>
      <c r="BZ16" s="420"/>
      <c r="CA16" s="420"/>
      <c r="CB16" s="420"/>
      <c r="CC16" s="421"/>
      <c r="CD16" s="194"/>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81"/>
      <c r="B17" s="531"/>
      <c r="C17" s="532"/>
      <c r="D17" s="532"/>
      <c r="E17" s="532"/>
      <c r="F17" s="532"/>
      <c r="G17" s="532"/>
      <c r="H17" s="532"/>
      <c r="I17" s="532"/>
      <c r="J17" s="532"/>
      <c r="K17" s="533"/>
      <c r="L17" s="195"/>
      <c r="M17" s="512" t="s">
        <v>143</v>
      </c>
      <c r="N17" s="513"/>
      <c r="O17" s="513"/>
      <c r="P17" s="513"/>
      <c r="Q17" s="514"/>
      <c r="R17" s="496" t="s">
        <v>144</v>
      </c>
      <c r="S17" s="497"/>
      <c r="T17" s="497"/>
      <c r="U17" s="497"/>
      <c r="V17" s="498"/>
      <c r="W17" s="509" t="s">
        <v>145</v>
      </c>
      <c r="X17" s="405"/>
      <c r="Y17" s="405"/>
      <c r="Z17" s="405"/>
      <c r="AA17" s="405"/>
      <c r="AB17" s="406"/>
      <c r="AC17" s="372">
        <v>12192</v>
      </c>
      <c r="AD17" s="373"/>
      <c r="AE17" s="373"/>
      <c r="AF17" s="373"/>
      <c r="AG17" s="374"/>
      <c r="AH17" s="372">
        <v>12958</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5396898</v>
      </c>
      <c r="BO17" s="420"/>
      <c r="BP17" s="420"/>
      <c r="BQ17" s="420"/>
      <c r="BR17" s="420"/>
      <c r="BS17" s="420"/>
      <c r="BT17" s="420"/>
      <c r="BU17" s="421"/>
      <c r="BV17" s="419">
        <v>5290585</v>
      </c>
      <c r="BW17" s="420"/>
      <c r="BX17" s="420"/>
      <c r="BY17" s="420"/>
      <c r="BZ17" s="420"/>
      <c r="CA17" s="420"/>
      <c r="CB17" s="420"/>
      <c r="CC17" s="421"/>
      <c r="CD17" s="194"/>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81"/>
      <c r="B18" s="469" t="s">
        <v>147</v>
      </c>
      <c r="C18" s="470"/>
      <c r="D18" s="470"/>
      <c r="E18" s="471"/>
      <c r="F18" s="471"/>
      <c r="G18" s="471"/>
      <c r="H18" s="471"/>
      <c r="I18" s="471"/>
      <c r="J18" s="471"/>
      <c r="K18" s="471"/>
      <c r="L18" s="472">
        <v>148.82</v>
      </c>
      <c r="M18" s="472"/>
      <c r="N18" s="472"/>
      <c r="O18" s="472"/>
      <c r="P18" s="472"/>
      <c r="Q18" s="472"/>
      <c r="R18" s="473"/>
      <c r="S18" s="473"/>
      <c r="T18" s="473"/>
      <c r="U18" s="473"/>
      <c r="V18" s="474"/>
      <c r="W18" s="490"/>
      <c r="X18" s="491"/>
      <c r="Y18" s="491"/>
      <c r="Z18" s="491"/>
      <c r="AA18" s="491"/>
      <c r="AB18" s="515"/>
      <c r="AC18" s="389">
        <v>65.5</v>
      </c>
      <c r="AD18" s="390"/>
      <c r="AE18" s="390"/>
      <c r="AF18" s="390"/>
      <c r="AG18" s="475"/>
      <c r="AH18" s="389">
        <v>64.2</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12321128</v>
      </c>
      <c r="BO18" s="420"/>
      <c r="BP18" s="420"/>
      <c r="BQ18" s="420"/>
      <c r="BR18" s="420"/>
      <c r="BS18" s="420"/>
      <c r="BT18" s="420"/>
      <c r="BU18" s="421"/>
      <c r="BV18" s="419">
        <v>12305719</v>
      </c>
      <c r="BW18" s="420"/>
      <c r="BX18" s="420"/>
      <c r="BY18" s="420"/>
      <c r="BZ18" s="420"/>
      <c r="CA18" s="420"/>
      <c r="CB18" s="420"/>
      <c r="CC18" s="421"/>
      <c r="CD18" s="194"/>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81"/>
      <c r="B19" s="469" t="s">
        <v>149</v>
      </c>
      <c r="C19" s="470"/>
      <c r="D19" s="470"/>
      <c r="E19" s="471"/>
      <c r="F19" s="471"/>
      <c r="G19" s="471"/>
      <c r="H19" s="471"/>
      <c r="I19" s="471"/>
      <c r="J19" s="471"/>
      <c r="K19" s="471"/>
      <c r="L19" s="479">
        <v>262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16649174</v>
      </c>
      <c r="BO19" s="420"/>
      <c r="BP19" s="420"/>
      <c r="BQ19" s="420"/>
      <c r="BR19" s="420"/>
      <c r="BS19" s="420"/>
      <c r="BT19" s="420"/>
      <c r="BU19" s="421"/>
      <c r="BV19" s="419">
        <v>16246598</v>
      </c>
      <c r="BW19" s="420"/>
      <c r="BX19" s="420"/>
      <c r="BY19" s="420"/>
      <c r="BZ19" s="420"/>
      <c r="CA19" s="420"/>
      <c r="CB19" s="420"/>
      <c r="CC19" s="421"/>
      <c r="CD19" s="194"/>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81"/>
      <c r="B20" s="469" t="s">
        <v>151</v>
      </c>
      <c r="C20" s="470"/>
      <c r="D20" s="470"/>
      <c r="E20" s="471"/>
      <c r="F20" s="471"/>
      <c r="G20" s="471"/>
      <c r="H20" s="471"/>
      <c r="I20" s="471"/>
      <c r="J20" s="471"/>
      <c r="K20" s="471"/>
      <c r="L20" s="479">
        <v>17790</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94"/>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81"/>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94"/>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81"/>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30830167</v>
      </c>
      <c r="BO22" s="449"/>
      <c r="BP22" s="449"/>
      <c r="BQ22" s="449"/>
      <c r="BR22" s="449"/>
      <c r="BS22" s="449"/>
      <c r="BT22" s="449"/>
      <c r="BU22" s="450"/>
      <c r="BV22" s="448">
        <v>31538742</v>
      </c>
      <c r="BW22" s="449"/>
      <c r="BX22" s="449"/>
      <c r="BY22" s="449"/>
      <c r="BZ22" s="449"/>
      <c r="CA22" s="449"/>
      <c r="CB22" s="449"/>
      <c r="CC22" s="450"/>
      <c r="CD22" s="194"/>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81"/>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20801779</v>
      </c>
      <c r="BO23" s="420"/>
      <c r="BP23" s="420"/>
      <c r="BQ23" s="420"/>
      <c r="BR23" s="420"/>
      <c r="BS23" s="420"/>
      <c r="BT23" s="420"/>
      <c r="BU23" s="421"/>
      <c r="BV23" s="419">
        <v>21003527</v>
      </c>
      <c r="BW23" s="420"/>
      <c r="BX23" s="420"/>
      <c r="BY23" s="420"/>
      <c r="BZ23" s="420"/>
      <c r="CA23" s="420"/>
      <c r="CB23" s="420"/>
      <c r="CC23" s="421"/>
      <c r="CD23" s="194"/>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81"/>
      <c r="B24" s="398"/>
      <c r="C24" s="399"/>
      <c r="D24" s="400"/>
      <c r="E24" s="375" t="s">
        <v>161</v>
      </c>
      <c r="F24" s="376"/>
      <c r="G24" s="376"/>
      <c r="H24" s="376"/>
      <c r="I24" s="376"/>
      <c r="J24" s="376"/>
      <c r="K24" s="377"/>
      <c r="L24" s="372">
        <v>1</v>
      </c>
      <c r="M24" s="373"/>
      <c r="N24" s="373"/>
      <c r="O24" s="373"/>
      <c r="P24" s="374"/>
      <c r="Q24" s="372">
        <v>8120</v>
      </c>
      <c r="R24" s="373"/>
      <c r="S24" s="373"/>
      <c r="T24" s="373"/>
      <c r="U24" s="373"/>
      <c r="V24" s="374"/>
      <c r="W24" s="462"/>
      <c r="X24" s="399"/>
      <c r="Y24" s="400"/>
      <c r="Z24" s="375" t="s">
        <v>162</v>
      </c>
      <c r="AA24" s="376"/>
      <c r="AB24" s="376"/>
      <c r="AC24" s="376"/>
      <c r="AD24" s="376"/>
      <c r="AE24" s="376"/>
      <c r="AF24" s="376"/>
      <c r="AG24" s="377"/>
      <c r="AH24" s="372">
        <v>364</v>
      </c>
      <c r="AI24" s="373"/>
      <c r="AJ24" s="373"/>
      <c r="AK24" s="373"/>
      <c r="AL24" s="374"/>
      <c r="AM24" s="372">
        <v>1105468</v>
      </c>
      <c r="AN24" s="373"/>
      <c r="AO24" s="373"/>
      <c r="AP24" s="373"/>
      <c r="AQ24" s="373"/>
      <c r="AR24" s="374"/>
      <c r="AS24" s="372">
        <v>3037</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24802233</v>
      </c>
      <c r="BO24" s="420"/>
      <c r="BP24" s="420"/>
      <c r="BQ24" s="420"/>
      <c r="BR24" s="420"/>
      <c r="BS24" s="420"/>
      <c r="BT24" s="420"/>
      <c r="BU24" s="421"/>
      <c r="BV24" s="419">
        <v>24946561</v>
      </c>
      <c r="BW24" s="420"/>
      <c r="BX24" s="420"/>
      <c r="BY24" s="420"/>
      <c r="BZ24" s="420"/>
      <c r="CA24" s="420"/>
      <c r="CB24" s="420"/>
      <c r="CC24" s="421"/>
      <c r="CD24" s="194"/>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81"/>
      <c r="B25" s="398"/>
      <c r="C25" s="399"/>
      <c r="D25" s="400"/>
      <c r="E25" s="375" t="s">
        <v>164</v>
      </c>
      <c r="F25" s="376"/>
      <c r="G25" s="376"/>
      <c r="H25" s="376"/>
      <c r="I25" s="376"/>
      <c r="J25" s="376"/>
      <c r="K25" s="377"/>
      <c r="L25" s="372">
        <v>2</v>
      </c>
      <c r="M25" s="373"/>
      <c r="N25" s="373"/>
      <c r="O25" s="373"/>
      <c r="P25" s="374"/>
      <c r="Q25" s="372">
        <v>6350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850439</v>
      </c>
      <c r="BO25" s="449"/>
      <c r="BP25" s="449"/>
      <c r="BQ25" s="449"/>
      <c r="BR25" s="449"/>
      <c r="BS25" s="449"/>
      <c r="BT25" s="449"/>
      <c r="BU25" s="450"/>
      <c r="BV25" s="448">
        <v>1259941</v>
      </c>
      <c r="BW25" s="449"/>
      <c r="BX25" s="449"/>
      <c r="BY25" s="449"/>
      <c r="BZ25" s="449"/>
      <c r="CA25" s="449"/>
      <c r="CB25" s="449"/>
      <c r="CC25" s="450"/>
      <c r="CD25" s="194"/>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81"/>
      <c r="B26" s="398"/>
      <c r="C26" s="399"/>
      <c r="D26" s="400"/>
      <c r="E26" s="375" t="s">
        <v>167</v>
      </c>
      <c r="F26" s="376"/>
      <c r="G26" s="376"/>
      <c r="H26" s="376"/>
      <c r="I26" s="376"/>
      <c r="J26" s="376"/>
      <c r="K26" s="377"/>
      <c r="L26" s="372">
        <v>1</v>
      </c>
      <c r="M26" s="373"/>
      <c r="N26" s="373"/>
      <c r="O26" s="373"/>
      <c r="P26" s="374"/>
      <c r="Q26" s="372">
        <v>5950</v>
      </c>
      <c r="R26" s="373"/>
      <c r="S26" s="373"/>
      <c r="T26" s="373"/>
      <c r="U26" s="373"/>
      <c r="V26" s="374"/>
      <c r="W26" s="462"/>
      <c r="X26" s="399"/>
      <c r="Y26" s="400"/>
      <c r="Z26" s="375" t="s">
        <v>168</v>
      </c>
      <c r="AA26" s="430"/>
      <c r="AB26" s="430"/>
      <c r="AC26" s="430"/>
      <c r="AD26" s="430"/>
      <c r="AE26" s="430"/>
      <c r="AF26" s="430"/>
      <c r="AG26" s="431"/>
      <c r="AH26" s="372">
        <v>3</v>
      </c>
      <c r="AI26" s="373"/>
      <c r="AJ26" s="373"/>
      <c r="AK26" s="373"/>
      <c r="AL26" s="374"/>
      <c r="AM26" s="372">
        <v>10404</v>
      </c>
      <c r="AN26" s="373"/>
      <c r="AO26" s="373"/>
      <c r="AP26" s="373"/>
      <c r="AQ26" s="373"/>
      <c r="AR26" s="374"/>
      <c r="AS26" s="372">
        <v>3468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94"/>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81"/>
      <c r="B27" s="398"/>
      <c r="C27" s="399"/>
      <c r="D27" s="400"/>
      <c r="E27" s="375" t="s">
        <v>170</v>
      </c>
      <c r="F27" s="376"/>
      <c r="G27" s="376"/>
      <c r="H27" s="376"/>
      <c r="I27" s="376"/>
      <c r="J27" s="376"/>
      <c r="K27" s="377"/>
      <c r="L27" s="372">
        <v>1</v>
      </c>
      <c r="M27" s="373"/>
      <c r="N27" s="373"/>
      <c r="O27" s="373"/>
      <c r="P27" s="374"/>
      <c r="Q27" s="372">
        <v>3880</v>
      </c>
      <c r="R27" s="373"/>
      <c r="S27" s="373"/>
      <c r="T27" s="373"/>
      <c r="U27" s="373"/>
      <c r="V27" s="374"/>
      <c r="W27" s="462"/>
      <c r="X27" s="399"/>
      <c r="Y27" s="400"/>
      <c r="Z27" s="375" t="s">
        <v>171</v>
      </c>
      <c r="AA27" s="376"/>
      <c r="AB27" s="376"/>
      <c r="AC27" s="376"/>
      <c r="AD27" s="376"/>
      <c r="AE27" s="376"/>
      <c r="AF27" s="376"/>
      <c r="AG27" s="377"/>
      <c r="AH27" s="372">
        <v>39</v>
      </c>
      <c r="AI27" s="373"/>
      <c r="AJ27" s="373"/>
      <c r="AK27" s="373"/>
      <c r="AL27" s="374"/>
      <c r="AM27" s="372">
        <v>149321</v>
      </c>
      <c r="AN27" s="373"/>
      <c r="AO27" s="373"/>
      <c r="AP27" s="373"/>
      <c r="AQ27" s="373"/>
      <c r="AR27" s="374"/>
      <c r="AS27" s="372">
        <v>3829</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92162</v>
      </c>
      <c r="BO27" s="454"/>
      <c r="BP27" s="454"/>
      <c r="BQ27" s="454"/>
      <c r="BR27" s="454"/>
      <c r="BS27" s="454"/>
      <c r="BT27" s="454"/>
      <c r="BU27" s="455"/>
      <c r="BV27" s="453">
        <v>91524</v>
      </c>
      <c r="BW27" s="454"/>
      <c r="BX27" s="454"/>
      <c r="BY27" s="454"/>
      <c r="BZ27" s="454"/>
      <c r="CA27" s="454"/>
      <c r="CB27" s="454"/>
      <c r="CC27" s="455"/>
      <c r="CD27" s="196"/>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81"/>
      <c r="B28" s="398"/>
      <c r="C28" s="399"/>
      <c r="D28" s="400"/>
      <c r="E28" s="375" t="s">
        <v>173</v>
      </c>
      <c r="F28" s="376"/>
      <c r="G28" s="376"/>
      <c r="H28" s="376"/>
      <c r="I28" s="376"/>
      <c r="J28" s="376"/>
      <c r="K28" s="377"/>
      <c r="L28" s="372">
        <v>1</v>
      </c>
      <c r="M28" s="373"/>
      <c r="N28" s="373"/>
      <c r="O28" s="373"/>
      <c r="P28" s="374"/>
      <c r="Q28" s="372">
        <v>3100</v>
      </c>
      <c r="R28" s="373"/>
      <c r="S28" s="373"/>
      <c r="T28" s="373"/>
      <c r="U28" s="373"/>
      <c r="V28" s="374"/>
      <c r="W28" s="462"/>
      <c r="X28" s="399"/>
      <c r="Y28" s="400"/>
      <c r="Z28" s="375" t="s">
        <v>174</v>
      </c>
      <c r="AA28" s="376"/>
      <c r="AB28" s="376"/>
      <c r="AC28" s="376"/>
      <c r="AD28" s="376"/>
      <c r="AE28" s="376"/>
      <c r="AF28" s="376"/>
      <c r="AG28" s="377"/>
      <c r="AH28" s="372">
        <v>2</v>
      </c>
      <c r="AI28" s="373"/>
      <c r="AJ28" s="373"/>
      <c r="AK28" s="373"/>
      <c r="AL28" s="374"/>
      <c r="AM28" s="372" t="s">
        <v>175</v>
      </c>
      <c r="AN28" s="373"/>
      <c r="AO28" s="373"/>
      <c r="AP28" s="373"/>
      <c r="AQ28" s="373"/>
      <c r="AR28" s="374"/>
      <c r="AS28" s="372" t="s">
        <v>175</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3319619</v>
      </c>
      <c r="BO28" s="449"/>
      <c r="BP28" s="449"/>
      <c r="BQ28" s="449"/>
      <c r="BR28" s="449"/>
      <c r="BS28" s="449"/>
      <c r="BT28" s="449"/>
      <c r="BU28" s="450"/>
      <c r="BV28" s="448">
        <v>2882733</v>
      </c>
      <c r="BW28" s="449"/>
      <c r="BX28" s="449"/>
      <c r="BY28" s="449"/>
      <c r="BZ28" s="449"/>
      <c r="CA28" s="449"/>
      <c r="CB28" s="449"/>
      <c r="CC28" s="450"/>
      <c r="CD28" s="194"/>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81"/>
      <c r="B29" s="398"/>
      <c r="C29" s="399"/>
      <c r="D29" s="400"/>
      <c r="E29" s="375" t="s">
        <v>177</v>
      </c>
      <c r="F29" s="376"/>
      <c r="G29" s="376"/>
      <c r="H29" s="376"/>
      <c r="I29" s="376"/>
      <c r="J29" s="376"/>
      <c r="K29" s="377"/>
      <c r="L29" s="372">
        <v>18</v>
      </c>
      <c r="M29" s="373"/>
      <c r="N29" s="373"/>
      <c r="O29" s="373"/>
      <c r="P29" s="374"/>
      <c r="Q29" s="372">
        <v>2860</v>
      </c>
      <c r="R29" s="373"/>
      <c r="S29" s="373"/>
      <c r="T29" s="373"/>
      <c r="U29" s="373"/>
      <c r="V29" s="374"/>
      <c r="W29" s="463"/>
      <c r="X29" s="464"/>
      <c r="Y29" s="465"/>
      <c r="Z29" s="375" t="s">
        <v>178</v>
      </c>
      <c r="AA29" s="376"/>
      <c r="AB29" s="376"/>
      <c r="AC29" s="376"/>
      <c r="AD29" s="376"/>
      <c r="AE29" s="376"/>
      <c r="AF29" s="376"/>
      <c r="AG29" s="377"/>
      <c r="AH29" s="372">
        <v>405</v>
      </c>
      <c r="AI29" s="373"/>
      <c r="AJ29" s="373"/>
      <c r="AK29" s="373"/>
      <c r="AL29" s="374"/>
      <c r="AM29" s="372">
        <v>1258379</v>
      </c>
      <c r="AN29" s="373"/>
      <c r="AO29" s="373"/>
      <c r="AP29" s="373"/>
      <c r="AQ29" s="373"/>
      <c r="AR29" s="374"/>
      <c r="AS29" s="372">
        <v>3107</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1830682</v>
      </c>
      <c r="BO29" s="420"/>
      <c r="BP29" s="420"/>
      <c r="BQ29" s="420"/>
      <c r="BR29" s="420"/>
      <c r="BS29" s="420"/>
      <c r="BT29" s="420"/>
      <c r="BU29" s="421"/>
      <c r="BV29" s="419">
        <v>1718715</v>
      </c>
      <c r="BW29" s="420"/>
      <c r="BX29" s="420"/>
      <c r="BY29" s="420"/>
      <c r="BZ29" s="420"/>
      <c r="CA29" s="420"/>
      <c r="CB29" s="420"/>
      <c r="CC29" s="421"/>
      <c r="CD29" s="196"/>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81"/>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98.6</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2904176</v>
      </c>
      <c r="BO30" s="454"/>
      <c r="BP30" s="454"/>
      <c r="BQ30" s="454"/>
      <c r="BR30" s="454"/>
      <c r="BS30" s="454"/>
      <c r="BT30" s="454"/>
      <c r="BU30" s="455"/>
      <c r="BV30" s="453">
        <v>2970860</v>
      </c>
      <c r="BW30" s="454"/>
      <c r="BX30" s="454"/>
      <c r="BY30" s="454"/>
      <c r="BZ30" s="454"/>
      <c r="CA30" s="454"/>
      <c r="CB30" s="454"/>
      <c r="CC30" s="455"/>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204"/>
    </row>
    <row r="33" spans="1:113" ht="13.5" customHeight="1" x14ac:dyDescent="0.15">
      <c r="A33" s="181"/>
      <c r="B33" s="205"/>
      <c r="C33" s="371" t="s">
        <v>187</v>
      </c>
      <c r="D33" s="371"/>
      <c r="E33" s="370" t="s">
        <v>188</v>
      </c>
      <c r="F33" s="370"/>
      <c r="G33" s="370"/>
      <c r="H33" s="370"/>
      <c r="I33" s="370"/>
      <c r="J33" s="370"/>
      <c r="K33" s="370"/>
      <c r="L33" s="370"/>
      <c r="M33" s="370"/>
      <c r="N33" s="370"/>
      <c r="O33" s="370"/>
      <c r="P33" s="370"/>
      <c r="Q33" s="370"/>
      <c r="R33" s="370"/>
      <c r="S33" s="370"/>
      <c r="T33" s="206"/>
      <c r="U33" s="371" t="s">
        <v>187</v>
      </c>
      <c r="V33" s="371"/>
      <c r="W33" s="370" t="s">
        <v>188</v>
      </c>
      <c r="X33" s="370"/>
      <c r="Y33" s="370"/>
      <c r="Z33" s="370"/>
      <c r="AA33" s="370"/>
      <c r="AB33" s="370"/>
      <c r="AC33" s="370"/>
      <c r="AD33" s="370"/>
      <c r="AE33" s="370"/>
      <c r="AF33" s="370"/>
      <c r="AG33" s="370"/>
      <c r="AH33" s="370"/>
      <c r="AI33" s="370"/>
      <c r="AJ33" s="370"/>
      <c r="AK33" s="370"/>
      <c r="AL33" s="206"/>
      <c r="AM33" s="371" t="s">
        <v>187</v>
      </c>
      <c r="AN33" s="371"/>
      <c r="AO33" s="370" t="s">
        <v>188</v>
      </c>
      <c r="AP33" s="370"/>
      <c r="AQ33" s="370"/>
      <c r="AR33" s="370"/>
      <c r="AS33" s="370"/>
      <c r="AT33" s="370"/>
      <c r="AU33" s="370"/>
      <c r="AV33" s="370"/>
      <c r="AW33" s="370"/>
      <c r="AX33" s="370"/>
      <c r="AY33" s="370"/>
      <c r="AZ33" s="370"/>
      <c r="BA33" s="370"/>
      <c r="BB33" s="370"/>
      <c r="BC33" s="370"/>
      <c r="BD33" s="207"/>
      <c r="BE33" s="370" t="s">
        <v>189</v>
      </c>
      <c r="BF33" s="370"/>
      <c r="BG33" s="370" t="s">
        <v>190</v>
      </c>
      <c r="BH33" s="370"/>
      <c r="BI33" s="370"/>
      <c r="BJ33" s="370"/>
      <c r="BK33" s="370"/>
      <c r="BL33" s="370"/>
      <c r="BM33" s="370"/>
      <c r="BN33" s="370"/>
      <c r="BO33" s="370"/>
      <c r="BP33" s="370"/>
      <c r="BQ33" s="370"/>
      <c r="BR33" s="370"/>
      <c r="BS33" s="370"/>
      <c r="BT33" s="370"/>
      <c r="BU33" s="370"/>
      <c r="BV33" s="207"/>
      <c r="BW33" s="371" t="s">
        <v>189</v>
      </c>
      <c r="BX33" s="371"/>
      <c r="BY33" s="370" t="s">
        <v>191</v>
      </c>
      <c r="BZ33" s="370"/>
      <c r="CA33" s="370"/>
      <c r="CB33" s="370"/>
      <c r="CC33" s="370"/>
      <c r="CD33" s="370"/>
      <c r="CE33" s="370"/>
      <c r="CF33" s="370"/>
      <c r="CG33" s="370"/>
      <c r="CH33" s="370"/>
      <c r="CI33" s="370"/>
      <c r="CJ33" s="370"/>
      <c r="CK33" s="370"/>
      <c r="CL33" s="370"/>
      <c r="CM33" s="370"/>
      <c r="CN33" s="206"/>
      <c r="CO33" s="371" t="s">
        <v>187</v>
      </c>
      <c r="CP33" s="371"/>
      <c r="CQ33" s="370" t="s">
        <v>192</v>
      </c>
      <c r="CR33" s="370"/>
      <c r="CS33" s="370"/>
      <c r="CT33" s="370"/>
      <c r="CU33" s="370"/>
      <c r="CV33" s="370"/>
      <c r="CW33" s="370"/>
      <c r="CX33" s="370"/>
      <c r="CY33" s="370"/>
      <c r="CZ33" s="370"/>
      <c r="DA33" s="370"/>
      <c r="DB33" s="370"/>
      <c r="DC33" s="370"/>
      <c r="DD33" s="370"/>
      <c r="DE33" s="370"/>
      <c r="DF33" s="206"/>
      <c r="DG33" s="369" t="s">
        <v>193</v>
      </c>
      <c r="DH33" s="369"/>
      <c r="DI33" s="208"/>
    </row>
    <row r="34" spans="1:113" ht="32.25" customHeight="1" x14ac:dyDescent="0.15">
      <c r="A34" s="181"/>
      <c r="B34" s="205"/>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81"/>
      <c r="U34" s="367">
        <f>IF(W34="","",MAX(C34:D43)+1)</f>
        <v>2</v>
      </c>
      <c r="V34" s="367"/>
      <c r="W34" s="368" t="str">
        <f>IF('各会計、関係団体の財政状況及び健全化判断比率'!B28="","",'各会計、関係団体の財政状況及び健全化判断比率'!B28)</f>
        <v>指宿市国民健康保険特別会計</v>
      </c>
      <c r="X34" s="368"/>
      <c r="Y34" s="368"/>
      <c r="Z34" s="368"/>
      <c r="AA34" s="368"/>
      <c r="AB34" s="368"/>
      <c r="AC34" s="368"/>
      <c r="AD34" s="368"/>
      <c r="AE34" s="368"/>
      <c r="AF34" s="368"/>
      <c r="AG34" s="368"/>
      <c r="AH34" s="368"/>
      <c r="AI34" s="368"/>
      <c r="AJ34" s="368"/>
      <c r="AK34" s="368"/>
      <c r="AL34" s="181"/>
      <c r="AM34" s="367">
        <f>IF(AO34="","",MAX(C34:D43,U34:V43)+1)</f>
        <v>5</v>
      </c>
      <c r="AN34" s="367"/>
      <c r="AO34" s="368" t="str">
        <f>IF('各会計、関係団体の財政状況及び健全化判断比率'!B31="","",'各会計、関係団体の財政状況及び健全化判断比率'!B31)</f>
        <v>指宿市水道事業会計</v>
      </c>
      <c r="AP34" s="368"/>
      <c r="AQ34" s="368"/>
      <c r="AR34" s="368"/>
      <c r="AS34" s="368"/>
      <c r="AT34" s="368"/>
      <c r="AU34" s="368"/>
      <c r="AV34" s="368"/>
      <c r="AW34" s="368"/>
      <c r="AX34" s="368"/>
      <c r="AY34" s="368"/>
      <c r="AZ34" s="368"/>
      <c r="BA34" s="368"/>
      <c r="BB34" s="368"/>
      <c r="BC34" s="368"/>
      <c r="BD34" s="181"/>
      <c r="BE34" s="367">
        <f>IF(BG34="","",MAX(C34:D43,U34:V43,AM34:AN43)+1)</f>
        <v>8</v>
      </c>
      <c r="BF34" s="367"/>
      <c r="BG34" s="368" t="str">
        <f>IF('各会計、関係団体の財政状況及び健全化判断比率'!B34="","",'各会計、関係団体の財政状況及び健全化判断比率'!B34)</f>
        <v>指宿市唐船峡そうめん流し事業特別会計</v>
      </c>
      <c r="BH34" s="368"/>
      <c r="BI34" s="368"/>
      <c r="BJ34" s="368"/>
      <c r="BK34" s="368"/>
      <c r="BL34" s="368"/>
      <c r="BM34" s="368"/>
      <c r="BN34" s="368"/>
      <c r="BO34" s="368"/>
      <c r="BP34" s="368"/>
      <c r="BQ34" s="368"/>
      <c r="BR34" s="368"/>
      <c r="BS34" s="368"/>
      <c r="BT34" s="368"/>
      <c r="BU34" s="368"/>
      <c r="BV34" s="181"/>
      <c r="BW34" s="367">
        <f>IF(BY34="","",MAX(C34:D43,U34:V43,AM34:AN43,BE34:BF43)+1)</f>
        <v>9</v>
      </c>
      <c r="BX34" s="367"/>
      <c r="BY34" s="368" t="str">
        <f>IF('各会計、関係団体の財政状況及び健全化判断比率'!B68="","",'各会計、関係団体の財政状況及び健全化判断比率'!B68)</f>
        <v>鹿児島県市町村総合事務組合</v>
      </c>
      <c r="BZ34" s="368"/>
      <c r="CA34" s="368"/>
      <c r="CB34" s="368"/>
      <c r="CC34" s="368"/>
      <c r="CD34" s="368"/>
      <c r="CE34" s="368"/>
      <c r="CF34" s="368"/>
      <c r="CG34" s="368"/>
      <c r="CH34" s="368"/>
      <c r="CI34" s="368"/>
      <c r="CJ34" s="368"/>
      <c r="CK34" s="368"/>
      <c r="CL34" s="368"/>
      <c r="CM34" s="368"/>
      <c r="CN34" s="181"/>
      <c r="CO34" s="367">
        <f>IF(CQ34="","",MAX(C34:D43,U34:V43,AM34:AN43,BE34:BF43,BW34:BX43)+1)</f>
        <v>14</v>
      </c>
      <c r="CP34" s="367"/>
      <c r="CQ34" s="368" t="str">
        <f>IF('各会計、関係団体の財政状況及び健全化判断比率'!BS7="","",'各会計、関係団体の財政状況及び健全化判断比率'!BS7)</f>
        <v>指宿市土地開発公社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v>
      </c>
      <c r="DH34" s="365"/>
      <c r="DI34" s="208"/>
    </row>
    <row r="35" spans="1:113" ht="32.25" customHeight="1" x14ac:dyDescent="0.15">
      <c r="A35" s="181"/>
      <c r="B35" s="205"/>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81"/>
      <c r="U35" s="367">
        <f>IF(W35="","",U34+1)</f>
        <v>3</v>
      </c>
      <c r="V35" s="367"/>
      <c r="W35" s="368" t="str">
        <f>IF('各会計、関係団体の財政状況及び健全化判断比率'!B29="","",'各会計、関係団体の財政状況及び健全化判断比率'!B29)</f>
        <v>指宿市後期高齢者医療特別会計</v>
      </c>
      <c r="X35" s="368"/>
      <c r="Y35" s="368"/>
      <c r="Z35" s="368"/>
      <c r="AA35" s="368"/>
      <c r="AB35" s="368"/>
      <c r="AC35" s="368"/>
      <c r="AD35" s="368"/>
      <c r="AE35" s="368"/>
      <c r="AF35" s="368"/>
      <c r="AG35" s="368"/>
      <c r="AH35" s="368"/>
      <c r="AI35" s="368"/>
      <c r="AJ35" s="368"/>
      <c r="AK35" s="368"/>
      <c r="AL35" s="181"/>
      <c r="AM35" s="367">
        <f t="shared" ref="AM35:AM43" si="0">IF(AO35="","",AM34+1)</f>
        <v>6</v>
      </c>
      <c r="AN35" s="367"/>
      <c r="AO35" s="368" t="str">
        <f>IF('各会計、関係団体の財政状況及び健全化判断比率'!B32="","",'各会計、関係団体の財政状況及び健全化判断比率'!B32)</f>
        <v>指宿市公共下水道事業会計</v>
      </c>
      <c r="AP35" s="368"/>
      <c r="AQ35" s="368"/>
      <c r="AR35" s="368"/>
      <c r="AS35" s="368"/>
      <c r="AT35" s="368"/>
      <c r="AU35" s="368"/>
      <c r="AV35" s="368"/>
      <c r="AW35" s="368"/>
      <c r="AX35" s="368"/>
      <c r="AY35" s="368"/>
      <c r="AZ35" s="368"/>
      <c r="BA35" s="368"/>
      <c r="BB35" s="368"/>
      <c r="BC35" s="368"/>
      <c r="BD35" s="181"/>
      <c r="BE35" s="367" t="str">
        <f t="shared" ref="BE35:BE43" si="1">IF(BG35="","",BE34+1)</f>
        <v/>
      </c>
      <c r="BF35" s="367"/>
      <c r="BG35" s="368"/>
      <c r="BH35" s="368"/>
      <c r="BI35" s="368"/>
      <c r="BJ35" s="368"/>
      <c r="BK35" s="368"/>
      <c r="BL35" s="368"/>
      <c r="BM35" s="368"/>
      <c r="BN35" s="368"/>
      <c r="BO35" s="368"/>
      <c r="BP35" s="368"/>
      <c r="BQ35" s="368"/>
      <c r="BR35" s="368"/>
      <c r="BS35" s="368"/>
      <c r="BT35" s="368"/>
      <c r="BU35" s="368"/>
      <c r="BV35" s="181"/>
      <c r="BW35" s="367">
        <f t="shared" ref="BW35:BW43" si="2">IF(BY35="","",BW34+1)</f>
        <v>10</v>
      </c>
      <c r="BX35" s="367"/>
      <c r="BY35" s="368" t="str">
        <f>IF('各会計、関係団体の財政状況及び健全化判断比率'!B69="","",'各会計、関係団体の財政状況及び健全化判断比率'!B69)</f>
        <v>指宿南九州消防組合</v>
      </c>
      <c r="BZ35" s="368"/>
      <c r="CA35" s="368"/>
      <c r="CB35" s="368"/>
      <c r="CC35" s="368"/>
      <c r="CD35" s="368"/>
      <c r="CE35" s="368"/>
      <c r="CF35" s="368"/>
      <c r="CG35" s="368"/>
      <c r="CH35" s="368"/>
      <c r="CI35" s="368"/>
      <c r="CJ35" s="368"/>
      <c r="CK35" s="368"/>
      <c r="CL35" s="368"/>
      <c r="CM35" s="368"/>
      <c r="CN35" s="181"/>
      <c r="CO35" s="367">
        <f t="shared" ref="CO35:CO43" si="3">IF(CQ35="","",CO34+1)</f>
        <v>15</v>
      </c>
      <c r="CP35" s="367"/>
      <c r="CQ35" s="368" t="str">
        <f>IF('各会計、関係団体の財政状況及び健全化判断比率'!BS8="","",'各会計、関係団体の財政状況及び健全化判断比率'!BS8)</f>
        <v>指宿温泉まちづくり公社</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208"/>
    </row>
    <row r="36" spans="1:113" ht="32.25" customHeight="1" x14ac:dyDescent="0.15">
      <c r="A36" s="181"/>
      <c r="B36" s="205"/>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81"/>
      <c r="U36" s="367">
        <f t="shared" ref="U36:U43" si="4">IF(W36="","",U35+1)</f>
        <v>4</v>
      </c>
      <c r="V36" s="367"/>
      <c r="W36" s="368" t="str">
        <f>IF('各会計、関係団体の財政状況及び健全化判断比率'!B30="","",'各会計、関係団体の財政状況及び健全化判断比率'!B30)</f>
        <v>指宿市介護保険特別会計</v>
      </c>
      <c r="X36" s="368"/>
      <c r="Y36" s="368"/>
      <c r="Z36" s="368"/>
      <c r="AA36" s="368"/>
      <c r="AB36" s="368"/>
      <c r="AC36" s="368"/>
      <c r="AD36" s="368"/>
      <c r="AE36" s="368"/>
      <c r="AF36" s="368"/>
      <c r="AG36" s="368"/>
      <c r="AH36" s="368"/>
      <c r="AI36" s="368"/>
      <c r="AJ36" s="368"/>
      <c r="AK36" s="368"/>
      <c r="AL36" s="181"/>
      <c r="AM36" s="367">
        <f t="shared" si="0"/>
        <v>7</v>
      </c>
      <c r="AN36" s="367"/>
      <c r="AO36" s="368" t="str">
        <f>IF('各会計、関係団体の財政状況及び健全化判断比率'!B33="","",'各会計、関係団体の財政状況及び健全化判断比率'!B33)</f>
        <v>指宿市温泉供給事業会計</v>
      </c>
      <c r="AP36" s="368"/>
      <c r="AQ36" s="368"/>
      <c r="AR36" s="368"/>
      <c r="AS36" s="368"/>
      <c r="AT36" s="368"/>
      <c r="AU36" s="368"/>
      <c r="AV36" s="368"/>
      <c r="AW36" s="368"/>
      <c r="AX36" s="368"/>
      <c r="AY36" s="368"/>
      <c r="AZ36" s="368"/>
      <c r="BA36" s="368"/>
      <c r="BB36" s="368"/>
      <c r="BC36" s="368"/>
      <c r="BD36" s="181"/>
      <c r="BE36" s="367" t="str">
        <f t="shared" si="1"/>
        <v/>
      </c>
      <c r="BF36" s="367"/>
      <c r="BG36" s="368"/>
      <c r="BH36" s="368"/>
      <c r="BI36" s="368"/>
      <c r="BJ36" s="368"/>
      <c r="BK36" s="368"/>
      <c r="BL36" s="368"/>
      <c r="BM36" s="368"/>
      <c r="BN36" s="368"/>
      <c r="BO36" s="368"/>
      <c r="BP36" s="368"/>
      <c r="BQ36" s="368"/>
      <c r="BR36" s="368"/>
      <c r="BS36" s="368"/>
      <c r="BT36" s="368"/>
      <c r="BU36" s="368"/>
      <c r="BV36" s="181"/>
      <c r="BW36" s="367">
        <f t="shared" si="2"/>
        <v>11</v>
      </c>
      <c r="BX36" s="367"/>
      <c r="BY36" s="368" t="str">
        <f>IF('各会計、関係団体の財政状況及び健全化判断比率'!B70="","",'各会計、関係団体の財政状況及び健全化判断比率'!B70)</f>
        <v>指宿広域市町村圏組合</v>
      </c>
      <c r="BZ36" s="368"/>
      <c r="CA36" s="368"/>
      <c r="CB36" s="368"/>
      <c r="CC36" s="368"/>
      <c r="CD36" s="368"/>
      <c r="CE36" s="368"/>
      <c r="CF36" s="368"/>
      <c r="CG36" s="368"/>
      <c r="CH36" s="368"/>
      <c r="CI36" s="368"/>
      <c r="CJ36" s="368"/>
      <c r="CK36" s="368"/>
      <c r="CL36" s="368"/>
      <c r="CM36" s="368"/>
      <c r="CN36" s="181"/>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208"/>
    </row>
    <row r="37" spans="1:113" ht="32.25" customHeight="1" x14ac:dyDescent="0.15">
      <c r="A37" s="181"/>
      <c r="B37" s="205"/>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81"/>
      <c r="U37" s="367" t="str">
        <f t="shared" si="4"/>
        <v/>
      </c>
      <c r="V37" s="367"/>
      <c r="W37" s="368"/>
      <c r="X37" s="368"/>
      <c r="Y37" s="368"/>
      <c r="Z37" s="368"/>
      <c r="AA37" s="368"/>
      <c r="AB37" s="368"/>
      <c r="AC37" s="368"/>
      <c r="AD37" s="368"/>
      <c r="AE37" s="368"/>
      <c r="AF37" s="368"/>
      <c r="AG37" s="368"/>
      <c r="AH37" s="368"/>
      <c r="AI37" s="368"/>
      <c r="AJ37" s="368"/>
      <c r="AK37" s="368"/>
      <c r="AL37" s="181"/>
      <c r="AM37" s="367" t="str">
        <f t="shared" si="0"/>
        <v/>
      </c>
      <c r="AN37" s="367"/>
      <c r="AO37" s="368"/>
      <c r="AP37" s="368"/>
      <c r="AQ37" s="368"/>
      <c r="AR37" s="368"/>
      <c r="AS37" s="368"/>
      <c r="AT37" s="368"/>
      <c r="AU37" s="368"/>
      <c r="AV37" s="368"/>
      <c r="AW37" s="368"/>
      <c r="AX37" s="368"/>
      <c r="AY37" s="368"/>
      <c r="AZ37" s="368"/>
      <c r="BA37" s="368"/>
      <c r="BB37" s="368"/>
      <c r="BC37" s="368"/>
      <c r="BD37" s="181"/>
      <c r="BE37" s="367" t="str">
        <f t="shared" si="1"/>
        <v/>
      </c>
      <c r="BF37" s="367"/>
      <c r="BG37" s="368"/>
      <c r="BH37" s="368"/>
      <c r="BI37" s="368"/>
      <c r="BJ37" s="368"/>
      <c r="BK37" s="368"/>
      <c r="BL37" s="368"/>
      <c r="BM37" s="368"/>
      <c r="BN37" s="368"/>
      <c r="BO37" s="368"/>
      <c r="BP37" s="368"/>
      <c r="BQ37" s="368"/>
      <c r="BR37" s="368"/>
      <c r="BS37" s="368"/>
      <c r="BT37" s="368"/>
      <c r="BU37" s="368"/>
      <c r="BV37" s="181"/>
      <c r="BW37" s="367">
        <f t="shared" si="2"/>
        <v>12</v>
      </c>
      <c r="BX37" s="367"/>
      <c r="BY37" s="368" t="str">
        <f>IF('各会計、関係団体の財政状況及び健全化判断比率'!B71="","",'各会計、関係団体の財政状況及び健全化判断比率'!B71)</f>
        <v>鹿児島県後期高齢者医療広域連合　一般会計</v>
      </c>
      <c r="BZ37" s="368"/>
      <c r="CA37" s="368"/>
      <c r="CB37" s="368"/>
      <c r="CC37" s="368"/>
      <c r="CD37" s="368"/>
      <c r="CE37" s="368"/>
      <c r="CF37" s="368"/>
      <c r="CG37" s="368"/>
      <c r="CH37" s="368"/>
      <c r="CI37" s="368"/>
      <c r="CJ37" s="368"/>
      <c r="CK37" s="368"/>
      <c r="CL37" s="368"/>
      <c r="CM37" s="368"/>
      <c r="CN37" s="181"/>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208"/>
    </row>
    <row r="38" spans="1:113" ht="32.25" customHeight="1" x14ac:dyDescent="0.15">
      <c r="A38" s="181"/>
      <c r="B38" s="205"/>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81"/>
      <c r="U38" s="367" t="str">
        <f t="shared" si="4"/>
        <v/>
      </c>
      <c r="V38" s="367"/>
      <c r="W38" s="368"/>
      <c r="X38" s="368"/>
      <c r="Y38" s="368"/>
      <c r="Z38" s="368"/>
      <c r="AA38" s="368"/>
      <c r="AB38" s="368"/>
      <c r="AC38" s="368"/>
      <c r="AD38" s="368"/>
      <c r="AE38" s="368"/>
      <c r="AF38" s="368"/>
      <c r="AG38" s="368"/>
      <c r="AH38" s="368"/>
      <c r="AI38" s="368"/>
      <c r="AJ38" s="368"/>
      <c r="AK38" s="368"/>
      <c r="AL38" s="181"/>
      <c r="AM38" s="367" t="str">
        <f t="shared" si="0"/>
        <v/>
      </c>
      <c r="AN38" s="367"/>
      <c r="AO38" s="368"/>
      <c r="AP38" s="368"/>
      <c r="AQ38" s="368"/>
      <c r="AR38" s="368"/>
      <c r="AS38" s="368"/>
      <c r="AT38" s="368"/>
      <c r="AU38" s="368"/>
      <c r="AV38" s="368"/>
      <c r="AW38" s="368"/>
      <c r="AX38" s="368"/>
      <c r="AY38" s="368"/>
      <c r="AZ38" s="368"/>
      <c r="BA38" s="368"/>
      <c r="BB38" s="368"/>
      <c r="BC38" s="368"/>
      <c r="BD38" s="181"/>
      <c r="BE38" s="367" t="str">
        <f t="shared" si="1"/>
        <v/>
      </c>
      <c r="BF38" s="367"/>
      <c r="BG38" s="368"/>
      <c r="BH38" s="368"/>
      <c r="BI38" s="368"/>
      <c r="BJ38" s="368"/>
      <c r="BK38" s="368"/>
      <c r="BL38" s="368"/>
      <c r="BM38" s="368"/>
      <c r="BN38" s="368"/>
      <c r="BO38" s="368"/>
      <c r="BP38" s="368"/>
      <c r="BQ38" s="368"/>
      <c r="BR38" s="368"/>
      <c r="BS38" s="368"/>
      <c r="BT38" s="368"/>
      <c r="BU38" s="368"/>
      <c r="BV38" s="181"/>
      <c r="BW38" s="367">
        <f t="shared" si="2"/>
        <v>13</v>
      </c>
      <c r="BX38" s="367"/>
      <c r="BY38" s="368" t="str">
        <f>IF('各会計、関係団体の財政状況及び健全化判断比率'!B72="","",'各会計、関係団体の財政状況及び健全化判断比率'!B72)</f>
        <v>鹿児島県後期高齢者医療広域連合　後期高齢者医療特別会計</v>
      </c>
      <c r="BZ38" s="368"/>
      <c r="CA38" s="368"/>
      <c r="CB38" s="368"/>
      <c r="CC38" s="368"/>
      <c r="CD38" s="368"/>
      <c r="CE38" s="368"/>
      <c r="CF38" s="368"/>
      <c r="CG38" s="368"/>
      <c r="CH38" s="368"/>
      <c r="CI38" s="368"/>
      <c r="CJ38" s="368"/>
      <c r="CK38" s="368"/>
      <c r="CL38" s="368"/>
      <c r="CM38" s="368"/>
      <c r="CN38" s="181"/>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208"/>
    </row>
    <row r="39" spans="1:113" ht="32.25" customHeight="1" x14ac:dyDescent="0.15">
      <c r="A39" s="181"/>
      <c r="B39" s="205"/>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81"/>
      <c r="U39" s="367" t="str">
        <f t="shared" si="4"/>
        <v/>
      </c>
      <c r="V39" s="367"/>
      <c r="W39" s="368"/>
      <c r="X39" s="368"/>
      <c r="Y39" s="368"/>
      <c r="Z39" s="368"/>
      <c r="AA39" s="368"/>
      <c r="AB39" s="368"/>
      <c r="AC39" s="368"/>
      <c r="AD39" s="368"/>
      <c r="AE39" s="368"/>
      <c r="AF39" s="368"/>
      <c r="AG39" s="368"/>
      <c r="AH39" s="368"/>
      <c r="AI39" s="368"/>
      <c r="AJ39" s="368"/>
      <c r="AK39" s="368"/>
      <c r="AL39" s="181"/>
      <c r="AM39" s="367" t="str">
        <f t="shared" si="0"/>
        <v/>
      </c>
      <c r="AN39" s="367"/>
      <c r="AO39" s="368"/>
      <c r="AP39" s="368"/>
      <c r="AQ39" s="368"/>
      <c r="AR39" s="368"/>
      <c r="AS39" s="368"/>
      <c r="AT39" s="368"/>
      <c r="AU39" s="368"/>
      <c r="AV39" s="368"/>
      <c r="AW39" s="368"/>
      <c r="AX39" s="368"/>
      <c r="AY39" s="368"/>
      <c r="AZ39" s="368"/>
      <c r="BA39" s="368"/>
      <c r="BB39" s="368"/>
      <c r="BC39" s="368"/>
      <c r="BD39" s="181"/>
      <c r="BE39" s="367" t="str">
        <f t="shared" si="1"/>
        <v/>
      </c>
      <c r="BF39" s="367"/>
      <c r="BG39" s="368"/>
      <c r="BH39" s="368"/>
      <c r="BI39" s="368"/>
      <c r="BJ39" s="368"/>
      <c r="BK39" s="368"/>
      <c r="BL39" s="368"/>
      <c r="BM39" s="368"/>
      <c r="BN39" s="368"/>
      <c r="BO39" s="368"/>
      <c r="BP39" s="368"/>
      <c r="BQ39" s="368"/>
      <c r="BR39" s="368"/>
      <c r="BS39" s="368"/>
      <c r="BT39" s="368"/>
      <c r="BU39" s="368"/>
      <c r="BV39" s="181"/>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81"/>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208"/>
    </row>
    <row r="40" spans="1:113" ht="32.25" customHeight="1" x14ac:dyDescent="0.15">
      <c r="A40" s="181"/>
      <c r="B40" s="205"/>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81"/>
      <c r="U40" s="367" t="str">
        <f t="shared" si="4"/>
        <v/>
      </c>
      <c r="V40" s="367"/>
      <c r="W40" s="368"/>
      <c r="X40" s="368"/>
      <c r="Y40" s="368"/>
      <c r="Z40" s="368"/>
      <c r="AA40" s="368"/>
      <c r="AB40" s="368"/>
      <c r="AC40" s="368"/>
      <c r="AD40" s="368"/>
      <c r="AE40" s="368"/>
      <c r="AF40" s="368"/>
      <c r="AG40" s="368"/>
      <c r="AH40" s="368"/>
      <c r="AI40" s="368"/>
      <c r="AJ40" s="368"/>
      <c r="AK40" s="368"/>
      <c r="AL40" s="181"/>
      <c r="AM40" s="367" t="str">
        <f t="shared" si="0"/>
        <v/>
      </c>
      <c r="AN40" s="367"/>
      <c r="AO40" s="368"/>
      <c r="AP40" s="368"/>
      <c r="AQ40" s="368"/>
      <c r="AR40" s="368"/>
      <c r="AS40" s="368"/>
      <c r="AT40" s="368"/>
      <c r="AU40" s="368"/>
      <c r="AV40" s="368"/>
      <c r="AW40" s="368"/>
      <c r="AX40" s="368"/>
      <c r="AY40" s="368"/>
      <c r="AZ40" s="368"/>
      <c r="BA40" s="368"/>
      <c r="BB40" s="368"/>
      <c r="BC40" s="368"/>
      <c r="BD40" s="181"/>
      <c r="BE40" s="367" t="str">
        <f t="shared" si="1"/>
        <v/>
      </c>
      <c r="BF40" s="367"/>
      <c r="BG40" s="368"/>
      <c r="BH40" s="368"/>
      <c r="BI40" s="368"/>
      <c r="BJ40" s="368"/>
      <c r="BK40" s="368"/>
      <c r="BL40" s="368"/>
      <c r="BM40" s="368"/>
      <c r="BN40" s="368"/>
      <c r="BO40" s="368"/>
      <c r="BP40" s="368"/>
      <c r="BQ40" s="368"/>
      <c r="BR40" s="368"/>
      <c r="BS40" s="368"/>
      <c r="BT40" s="368"/>
      <c r="BU40" s="368"/>
      <c r="BV40" s="181"/>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81"/>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208"/>
    </row>
    <row r="41" spans="1:113" ht="32.25" customHeight="1" x14ac:dyDescent="0.15">
      <c r="A41" s="181"/>
      <c r="B41" s="205"/>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81"/>
      <c r="U41" s="367" t="str">
        <f t="shared" si="4"/>
        <v/>
      </c>
      <c r="V41" s="367"/>
      <c r="W41" s="368"/>
      <c r="X41" s="368"/>
      <c r="Y41" s="368"/>
      <c r="Z41" s="368"/>
      <c r="AA41" s="368"/>
      <c r="AB41" s="368"/>
      <c r="AC41" s="368"/>
      <c r="AD41" s="368"/>
      <c r="AE41" s="368"/>
      <c r="AF41" s="368"/>
      <c r="AG41" s="368"/>
      <c r="AH41" s="368"/>
      <c r="AI41" s="368"/>
      <c r="AJ41" s="368"/>
      <c r="AK41" s="368"/>
      <c r="AL41" s="181"/>
      <c r="AM41" s="367" t="str">
        <f t="shared" si="0"/>
        <v/>
      </c>
      <c r="AN41" s="367"/>
      <c r="AO41" s="368"/>
      <c r="AP41" s="368"/>
      <c r="AQ41" s="368"/>
      <c r="AR41" s="368"/>
      <c r="AS41" s="368"/>
      <c r="AT41" s="368"/>
      <c r="AU41" s="368"/>
      <c r="AV41" s="368"/>
      <c r="AW41" s="368"/>
      <c r="AX41" s="368"/>
      <c r="AY41" s="368"/>
      <c r="AZ41" s="368"/>
      <c r="BA41" s="368"/>
      <c r="BB41" s="368"/>
      <c r="BC41" s="368"/>
      <c r="BD41" s="181"/>
      <c r="BE41" s="367" t="str">
        <f t="shared" si="1"/>
        <v/>
      </c>
      <c r="BF41" s="367"/>
      <c r="BG41" s="368"/>
      <c r="BH41" s="368"/>
      <c r="BI41" s="368"/>
      <c r="BJ41" s="368"/>
      <c r="BK41" s="368"/>
      <c r="BL41" s="368"/>
      <c r="BM41" s="368"/>
      <c r="BN41" s="368"/>
      <c r="BO41" s="368"/>
      <c r="BP41" s="368"/>
      <c r="BQ41" s="368"/>
      <c r="BR41" s="368"/>
      <c r="BS41" s="368"/>
      <c r="BT41" s="368"/>
      <c r="BU41" s="368"/>
      <c r="BV41" s="181"/>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81"/>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208"/>
    </row>
    <row r="42" spans="1:113" ht="32.25" customHeight="1" x14ac:dyDescent="0.15">
      <c r="B42" s="205"/>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81"/>
      <c r="U42" s="367" t="str">
        <f t="shared" si="4"/>
        <v/>
      </c>
      <c r="V42" s="367"/>
      <c r="W42" s="368"/>
      <c r="X42" s="368"/>
      <c r="Y42" s="368"/>
      <c r="Z42" s="368"/>
      <c r="AA42" s="368"/>
      <c r="AB42" s="368"/>
      <c r="AC42" s="368"/>
      <c r="AD42" s="368"/>
      <c r="AE42" s="368"/>
      <c r="AF42" s="368"/>
      <c r="AG42" s="368"/>
      <c r="AH42" s="368"/>
      <c r="AI42" s="368"/>
      <c r="AJ42" s="368"/>
      <c r="AK42" s="368"/>
      <c r="AL42" s="181"/>
      <c r="AM42" s="367" t="str">
        <f t="shared" si="0"/>
        <v/>
      </c>
      <c r="AN42" s="367"/>
      <c r="AO42" s="368"/>
      <c r="AP42" s="368"/>
      <c r="AQ42" s="368"/>
      <c r="AR42" s="368"/>
      <c r="AS42" s="368"/>
      <c r="AT42" s="368"/>
      <c r="AU42" s="368"/>
      <c r="AV42" s="368"/>
      <c r="AW42" s="368"/>
      <c r="AX42" s="368"/>
      <c r="AY42" s="368"/>
      <c r="AZ42" s="368"/>
      <c r="BA42" s="368"/>
      <c r="BB42" s="368"/>
      <c r="BC42" s="368"/>
      <c r="BD42" s="181"/>
      <c r="BE42" s="367" t="str">
        <f t="shared" si="1"/>
        <v/>
      </c>
      <c r="BF42" s="367"/>
      <c r="BG42" s="368"/>
      <c r="BH42" s="368"/>
      <c r="BI42" s="368"/>
      <c r="BJ42" s="368"/>
      <c r="BK42" s="368"/>
      <c r="BL42" s="368"/>
      <c r="BM42" s="368"/>
      <c r="BN42" s="368"/>
      <c r="BO42" s="368"/>
      <c r="BP42" s="368"/>
      <c r="BQ42" s="368"/>
      <c r="BR42" s="368"/>
      <c r="BS42" s="368"/>
      <c r="BT42" s="368"/>
      <c r="BU42" s="368"/>
      <c r="BV42" s="181"/>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81"/>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208"/>
    </row>
    <row r="43" spans="1:113" ht="32.25" customHeight="1" x14ac:dyDescent="0.15">
      <c r="B43" s="205"/>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81"/>
      <c r="U43" s="367" t="str">
        <f t="shared" si="4"/>
        <v/>
      </c>
      <c r="V43" s="367"/>
      <c r="W43" s="368"/>
      <c r="X43" s="368"/>
      <c r="Y43" s="368"/>
      <c r="Z43" s="368"/>
      <c r="AA43" s="368"/>
      <c r="AB43" s="368"/>
      <c r="AC43" s="368"/>
      <c r="AD43" s="368"/>
      <c r="AE43" s="368"/>
      <c r="AF43" s="368"/>
      <c r="AG43" s="368"/>
      <c r="AH43" s="368"/>
      <c r="AI43" s="368"/>
      <c r="AJ43" s="368"/>
      <c r="AK43" s="368"/>
      <c r="AL43" s="181"/>
      <c r="AM43" s="367" t="str">
        <f t="shared" si="0"/>
        <v/>
      </c>
      <c r="AN43" s="367"/>
      <c r="AO43" s="368"/>
      <c r="AP43" s="368"/>
      <c r="AQ43" s="368"/>
      <c r="AR43" s="368"/>
      <c r="AS43" s="368"/>
      <c r="AT43" s="368"/>
      <c r="AU43" s="368"/>
      <c r="AV43" s="368"/>
      <c r="AW43" s="368"/>
      <c r="AX43" s="368"/>
      <c r="AY43" s="368"/>
      <c r="AZ43" s="368"/>
      <c r="BA43" s="368"/>
      <c r="BB43" s="368"/>
      <c r="BC43" s="368"/>
      <c r="BD43" s="181"/>
      <c r="BE43" s="367" t="str">
        <f t="shared" si="1"/>
        <v/>
      </c>
      <c r="BF43" s="367"/>
      <c r="BG43" s="368"/>
      <c r="BH43" s="368"/>
      <c r="BI43" s="368"/>
      <c r="BJ43" s="368"/>
      <c r="BK43" s="368"/>
      <c r="BL43" s="368"/>
      <c r="BM43" s="368"/>
      <c r="BN43" s="368"/>
      <c r="BO43" s="368"/>
      <c r="BP43" s="368"/>
      <c r="BQ43" s="368"/>
      <c r="BR43" s="368"/>
      <c r="BS43" s="368"/>
      <c r="BT43" s="368"/>
      <c r="BU43" s="368"/>
      <c r="BV43" s="181"/>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81"/>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hdYXYi3uxuFVwymQt+EMul0DWi2hAx1lnfy+RswlSAYpdYSKOHmHBa9+zKwYf6SxaRFIhf66sYvS75CMn14N1Q==" saltValue="r+tTvNvYOmVWtsQSlKWih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17" t="s">
        <v>203</v>
      </c>
      <c r="DI1" s="718"/>
      <c r="DJ1" s="718"/>
      <c r="DK1" s="718"/>
      <c r="DL1" s="718"/>
      <c r="DM1" s="718"/>
      <c r="DN1" s="719"/>
      <c r="DO1" s="214"/>
      <c r="DP1" s="717" t="s">
        <v>204</v>
      </c>
      <c r="DQ1" s="718"/>
      <c r="DR1" s="718"/>
      <c r="DS1" s="718"/>
      <c r="DT1" s="718"/>
      <c r="DU1" s="718"/>
      <c r="DV1" s="718"/>
      <c r="DW1" s="718"/>
      <c r="DX1" s="718"/>
      <c r="DY1" s="718"/>
      <c r="DZ1" s="718"/>
      <c r="EA1" s="718"/>
      <c r="EB1" s="718"/>
      <c r="EC1" s="719"/>
      <c r="ED1" s="213"/>
      <c r="EE1" s="213"/>
      <c r="EF1" s="213"/>
      <c r="EG1" s="213"/>
      <c r="EH1" s="213"/>
      <c r="EI1" s="213"/>
      <c r="EJ1" s="213"/>
      <c r="EK1" s="213"/>
      <c r="EL1" s="213"/>
      <c r="EM1" s="213"/>
    </row>
    <row r="2" spans="2:143" ht="22.5" customHeight="1" x14ac:dyDescent="0.15">
      <c r="B2" s="215" t="s">
        <v>205</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216</v>
      </c>
      <c r="C5" s="680"/>
      <c r="D5" s="680"/>
      <c r="E5" s="680"/>
      <c r="F5" s="680"/>
      <c r="G5" s="680"/>
      <c r="H5" s="680"/>
      <c r="I5" s="680"/>
      <c r="J5" s="680"/>
      <c r="K5" s="680"/>
      <c r="L5" s="680"/>
      <c r="M5" s="680"/>
      <c r="N5" s="680"/>
      <c r="O5" s="680"/>
      <c r="P5" s="680"/>
      <c r="Q5" s="681"/>
      <c r="R5" s="676">
        <v>4307265</v>
      </c>
      <c r="S5" s="677"/>
      <c r="T5" s="677"/>
      <c r="U5" s="677"/>
      <c r="V5" s="677"/>
      <c r="W5" s="677"/>
      <c r="X5" s="677"/>
      <c r="Y5" s="702"/>
      <c r="Z5" s="715">
        <v>15.7</v>
      </c>
      <c r="AA5" s="715"/>
      <c r="AB5" s="715"/>
      <c r="AC5" s="715"/>
      <c r="AD5" s="716">
        <v>4250296</v>
      </c>
      <c r="AE5" s="716"/>
      <c r="AF5" s="716"/>
      <c r="AG5" s="716"/>
      <c r="AH5" s="716"/>
      <c r="AI5" s="716"/>
      <c r="AJ5" s="716"/>
      <c r="AK5" s="716"/>
      <c r="AL5" s="703">
        <v>31.9</v>
      </c>
      <c r="AM5" s="685"/>
      <c r="AN5" s="685"/>
      <c r="AO5" s="704"/>
      <c r="AP5" s="679" t="s">
        <v>217</v>
      </c>
      <c r="AQ5" s="680"/>
      <c r="AR5" s="680"/>
      <c r="AS5" s="680"/>
      <c r="AT5" s="680"/>
      <c r="AU5" s="680"/>
      <c r="AV5" s="680"/>
      <c r="AW5" s="680"/>
      <c r="AX5" s="680"/>
      <c r="AY5" s="680"/>
      <c r="AZ5" s="680"/>
      <c r="BA5" s="680"/>
      <c r="BB5" s="680"/>
      <c r="BC5" s="680"/>
      <c r="BD5" s="680"/>
      <c r="BE5" s="680"/>
      <c r="BF5" s="681"/>
      <c r="BG5" s="621">
        <v>4188804</v>
      </c>
      <c r="BH5" s="622"/>
      <c r="BI5" s="622"/>
      <c r="BJ5" s="622"/>
      <c r="BK5" s="622"/>
      <c r="BL5" s="622"/>
      <c r="BM5" s="622"/>
      <c r="BN5" s="623"/>
      <c r="BO5" s="659">
        <v>97.2</v>
      </c>
      <c r="BP5" s="659"/>
      <c r="BQ5" s="659"/>
      <c r="BR5" s="659"/>
      <c r="BS5" s="660">
        <v>23670</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15">
      <c r="B6" s="618" t="s">
        <v>221</v>
      </c>
      <c r="C6" s="619"/>
      <c r="D6" s="619"/>
      <c r="E6" s="619"/>
      <c r="F6" s="619"/>
      <c r="G6" s="619"/>
      <c r="H6" s="619"/>
      <c r="I6" s="619"/>
      <c r="J6" s="619"/>
      <c r="K6" s="619"/>
      <c r="L6" s="619"/>
      <c r="M6" s="619"/>
      <c r="N6" s="619"/>
      <c r="O6" s="619"/>
      <c r="P6" s="619"/>
      <c r="Q6" s="620"/>
      <c r="R6" s="621">
        <v>204823</v>
      </c>
      <c r="S6" s="622"/>
      <c r="T6" s="622"/>
      <c r="U6" s="622"/>
      <c r="V6" s="622"/>
      <c r="W6" s="622"/>
      <c r="X6" s="622"/>
      <c r="Y6" s="623"/>
      <c r="Z6" s="659">
        <v>0.7</v>
      </c>
      <c r="AA6" s="659"/>
      <c r="AB6" s="659"/>
      <c r="AC6" s="659"/>
      <c r="AD6" s="660">
        <v>204823</v>
      </c>
      <c r="AE6" s="660"/>
      <c r="AF6" s="660"/>
      <c r="AG6" s="660"/>
      <c r="AH6" s="660"/>
      <c r="AI6" s="660"/>
      <c r="AJ6" s="660"/>
      <c r="AK6" s="660"/>
      <c r="AL6" s="624">
        <v>1.5</v>
      </c>
      <c r="AM6" s="625"/>
      <c r="AN6" s="625"/>
      <c r="AO6" s="661"/>
      <c r="AP6" s="618" t="s">
        <v>222</v>
      </c>
      <c r="AQ6" s="619"/>
      <c r="AR6" s="619"/>
      <c r="AS6" s="619"/>
      <c r="AT6" s="619"/>
      <c r="AU6" s="619"/>
      <c r="AV6" s="619"/>
      <c r="AW6" s="619"/>
      <c r="AX6" s="619"/>
      <c r="AY6" s="619"/>
      <c r="AZ6" s="619"/>
      <c r="BA6" s="619"/>
      <c r="BB6" s="619"/>
      <c r="BC6" s="619"/>
      <c r="BD6" s="619"/>
      <c r="BE6" s="619"/>
      <c r="BF6" s="620"/>
      <c r="BG6" s="621">
        <v>4188804</v>
      </c>
      <c r="BH6" s="622"/>
      <c r="BI6" s="622"/>
      <c r="BJ6" s="622"/>
      <c r="BK6" s="622"/>
      <c r="BL6" s="622"/>
      <c r="BM6" s="622"/>
      <c r="BN6" s="623"/>
      <c r="BO6" s="659">
        <v>97.2</v>
      </c>
      <c r="BP6" s="659"/>
      <c r="BQ6" s="659"/>
      <c r="BR6" s="659"/>
      <c r="BS6" s="660">
        <v>23670</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154599</v>
      </c>
      <c r="CS6" s="622"/>
      <c r="CT6" s="622"/>
      <c r="CU6" s="622"/>
      <c r="CV6" s="622"/>
      <c r="CW6" s="622"/>
      <c r="CX6" s="622"/>
      <c r="CY6" s="623"/>
      <c r="CZ6" s="703">
        <v>0.6</v>
      </c>
      <c r="DA6" s="685"/>
      <c r="DB6" s="685"/>
      <c r="DC6" s="705"/>
      <c r="DD6" s="627" t="s">
        <v>122</v>
      </c>
      <c r="DE6" s="622"/>
      <c r="DF6" s="622"/>
      <c r="DG6" s="622"/>
      <c r="DH6" s="622"/>
      <c r="DI6" s="622"/>
      <c r="DJ6" s="622"/>
      <c r="DK6" s="622"/>
      <c r="DL6" s="622"/>
      <c r="DM6" s="622"/>
      <c r="DN6" s="622"/>
      <c r="DO6" s="622"/>
      <c r="DP6" s="623"/>
      <c r="DQ6" s="627">
        <v>154599</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1043</v>
      </c>
      <c r="S7" s="622"/>
      <c r="T7" s="622"/>
      <c r="U7" s="622"/>
      <c r="V7" s="622"/>
      <c r="W7" s="622"/>
      <c r="X7" s="622"/>
      <c r="Y7" s="623"/>
      <c r="Z7" s="659">
        <v>0</v>
      </c>
      <c r="AA7" s="659"/>
      <c r="AB7" s="659"/>
      <c r="AC7" s="659"/>
      <c r="AD7" s="660">
        <v>1043</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1494607</v>
      </c>
      <c r="BH7" s="622"/>
      <c r="BI7" s="622"/>
      <c r="BJ7" s="622"/>
      <c r="BK7" s="622"/>
      <c r="BL7" s="622"/>
      <c r="BM7" s="622"/>
      <c r="BN7" s="623"/>
      <c r="BO7" s="659">
        <v>34.700000000000003</v>
      </c>
      <c r="BP7" s="659"/>
      <c r="BQ7" s="659"/>
      <c r="BR7" s="659"/>
      <c r="BS7" s="660">
        <v>23670</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2226318</v>
      </c>
      <c r="CS7" s="622"/>
      <c r="CT7" s="622"/>
      <c r="CU7" s="622"/>
      <c r="CV7" s="622"/>
      <c r="CW7" s="622"/>
      <c r="CX7" s="622"/>
      <c r="CY7" s="623"/>
      <c r="CZ7" s="659">
        <v>8.4</v>
      </c>
      <c r="DA7" s="659"/>
      <c r="DB7" s="659"/>
      <c r="DC7" s="659"/>
      <c r="DD7" s="627">
        <v>107343</v>
      </c>
      <c r="DE7" s="622"/>
      <c r="DF7" s="622"/>
      <c r="DG7" s="622"/>
      <c r="DH7" s="622"/>
      <c r="DI7" s="622"/>
      <c r="DJ7" s="622"/>
      <c r="DK7" s="622"/>
      <c r="DL7" s="622"/>
      <c r="DM7" s="622"/>
      <c r="DN7" s="622"/>
      <c r="DO7" s="622"/>
      <c r="DP7" s="623"/>
      <c r="DQ7" s="627">
        <v>1847901</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12076</v>
      </c>
      <c r="S8" s="622"/>
      <c r="T8" s="622"/>
      <c r="U8" s="622"/>
      <c r="V8" s="622"/>
      <c r="W8" s="622"/>
      <c r="X8" s="622"/>
      <c r="Y8" s="623"/>
      <c r="Z8" s="659">
        <v>0</v>
      </c>
      <c r="AA8" s="659"/>
      <c r="AB8" s="659"/>
      <c r="AC8" s="659"/>
      <c r="AD8" s="660">
        <v>12076</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62890</v>
      </c>
      <c r="BH8" s="622"/>
      <c r="BI8" s="622"/>
      <c r="BJ8" s="622"/>
      <c r="BK8" s="622"/>
      <c r="BL8" s="622"/>
      <c r="BM8" s="622"/>
      <c r="BN8" s="623"/>
      <c r="BO8" s="659">
        <v>1.5</v>
      </c>
      <c r="BP8" s="659"/>
      <c r="BQ8" s="659"/>
      <c r="BR8" s="659"/>
      <c r="BS8" s="660" t="s">
        <v>122</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8970632</v>
      </c>
      <c r="CS8" s="622"/>
      <c r="CT8" s="622"/>
      <c r="CU8" s="622"/>
      <c r="CV8" s="622"/>
      <c r="CW8" s="622"/>
      <c r="CX8" s="622"/>
      <c r="CY8" s="623"/>
      <c r="CZ8" s="659">
        <v>33.9</v>
      </c>
      <c r="DA8" s="659"/>
      <c r="DB8" s="659"/>
      <c r="DC8" s="659"/>
      <c r="DD8" s="627">
        <v>39776</v>
      </c>
      <c r="DE8" s="622"/>
      <c r="DF8" s="622"/>
      <c r="DG8" s="622"/>
      <c r="DH8" s="622"/>
      <c r="DI8" s="622"/>
      <c r="DJ8" s="622"/>
      <c r="DK8" s="622"/>
      <c r="DL8" s="622"/>
      <c r="DM8" s="622"/>
      <c r="DN8" s="622"/>
      <c r="DO8" s="622"/>
      <c r="DP8" s="623"/>
      <c r="DQ8" s="627">
        <v>4770777</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14615</v>
      </c>
      <c r="S9" s="622"/>
      <c r="T9" s="622"/>
      <c r="U9" s="622"/>
      <c r="V9" s="622"/>
      <c r="W9" s="622"/>
      <c r="X9" s="622"/>
      <c r="Y9" s="623"/>
      <c r="Z9" s="659">
        <v>0.1</v>
      </c>
      <c r="AA9" s="659"/>
      <c r="AB9" s="659"/>
      <c r="AC9" s="659"/>
      <c r="AD9" s="660">
        <v>14615</v>
      </c>
      <c r="AE9" s="660"/>
      <c r="AF9" s="660"/>
      <c r="AG9" s="660"/>
      <c r="AH9" s="660"/>
      <c r="AI9" s="660"/>
      <c r="AJ9" s="660"/>
      <c r="AK9" s="660"/>
      <c r="AL9" s="624">
        <v>0.1</v>
      </c>
      <c r="AM9" s="625"/>
      <c r="AN9" s="625"/>
      <c r="AO9" s="661"/>
      <c r="AP9" s="618" t="s">
        <v>231</v>
      </c>
      <c r="AQ9" s="619"/>
      <c r="AR9" s="619"/>
      <c r="AS9" s="619"/>
      <c r="AT9" s="619"/>
      <c r="AU9" s="619"/>
      <c r="AV9" s="619"/>
      <c r="AW9" s="619"/>
      <c r="AX9" s="619"/>
      <c r="AY9" s="619"/>
      <c r="AZ9" s="619"/>
      <c r="BA9" s="619"/>
      <c r="BB9" s="619"/>
      <c r="BC9" s="619"/>
      <c r="BD9" s="619"/>
      <c r="BE9" s="619"/>
      <c r="BF9" s="620"/>
      <c r="BG9" s="621">
        <v>1267931</v>
      </c>
      <c r="BH9" s="622"/>
      <c r="BI9" s="622"/>
      <c r="BJ9" s="622"/>
      <c r="BK9" s="622"/>
      <c r="BL9" s="622"/>
      <c r="BM9" s="622"/>
      <c r="BN9" s="623"/>
      <c r="BO9" s="659">
        <v>29.4</v>
      </c>
      <c r="BP9" s="659"/>
      <c r="BQ9" s="659"/>
      <c r="BR9" s="659"/>
      <c r="BS9" s="660" t="s">
        <v>122</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1973451</v>
      </c>
      <c r="CS9" s="622"/>
      <c r="CT9" s="622"/>
      <c r="CU9" s="622"/>
      <c r="CV9" s="622"/>
      <c r="CW9" s="622"/>
      <c r="CX9" s="622"/>
      <c r="CY9" s="623"/>
      <c r="CZ9" s="659">
        <v>7.5</v>
      </c>
      <c r="DA9" s="659"/>
      <c r="DB9" s="659"/>
      <c r="DC9" s="659"/>
      <c r="DD9" s="627">
        <v>75480</v>
      </c>
      <c r="DE9" s="622"/>
      <c r="DF9" s="622"/>
      <c r="DG9" s="622"/>
      <c r="DH9" s="622"/>
      <c r="DI9" s="622"/>
      <c r="DJ9" s="622"/>
      <c r="DK9" s="622"/>
      <c r="DL9" s="622"/>
      <c r="DM9" s="622"/>
      <c r="DN9" s="622"/>
      <c r="DO9" s="622"/>
      <c r="DP9" s="623"/>
      <c r="DQ9" s="627">
        <v>1409095</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80940</v>
      </c>
      <c r="BH10" s="622"/>
      <c r="BI10" s="622"/>
      <c r="BJ10" s="622"/>
      <c r="BK10" s="622"/>
      <c r="BL10" s="622"/>
      <c r="BM10" s="622"/>
      <c r="BN10" s="623"/>
      <c r="BO10" s="659">
        <v>1.9</v>
      </c>
      <c r="BP10" s="659"/>
      <c r="BQ10" s="659"/>
      <c r="BR10" s="659"/>
      <c r="BS10" s="660" t="s">
        <v>122</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v>9100</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2100</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958871</v>
      </c>
      <c r="S11" s="622"/>
      <c r="T11" s="622"/>
      <c r="U11" s="622"/>
      <c r="V11" s="622"/>
      <c r="W11" s="622"/>
      <c r="X11" s="622"/>
      <c r="Y11" s="623"/>
      <c r="Z11" s="624">
        <v>3.5</v>
      </c>
      <c r="AA11" s="625"/>
      <c r="AB11" s="625"/>
      <c r="AC11" s="626"/>
      <c r="AD11" s="627">
        <v>958871</v>
      </c>
      <c r="AE11" s="622"/>
      <c r="AF11" s="622"/>
      <c r="AG11" s="622"/>
      <c r="AH11" s="622"/>
      <c r="AI11" s="622"/>
      <c r="AJ11" s="622"/>
      <c r="AK11" s="623"/>
      <c r="AL11" s="624">
        <v>7.2</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82846</v>
      </c>
      <c r="BH11" s="622"/>
      <c r="BI11" s="622"/>
      <c r="BJ11" s="622"/>
      <c r="BK11" s="622"/>
      <c r="BL11" s="622"/>
      <c r="BM11" s="622"/>
      <c r="BN11" s="623"/>
      <c r="BO11" s="659">
        <v>1.9</v>
      </c>
      <c r="BP11" s="659"/>
      <c r="BQ11" s="659"/>
      <c r="BR11" s="659"/>
      <c r="BS11" s="660">
        <v>23670</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1137737</v>
      </c>
      <c r="CS11" s="622"/>
      <c r="CT11" s="622"/>
      <c r="CU11" s="622"/>
      <c r="CV11" s="622"/>
      <c r="CW11" s="622"/>
      <c r="CX11" s="622"/>
      <c r="CY11" s="623"/>
      <c r="CZ11" s="659">
        <v>4.3</v>
      </c>
      <c r="DA11" s="659"/>
      <c r="DB11" s="659"/>
      <c r="DC11" s="659"/>
      <c r="DD11" s="627">
        <v>399441</v>
      </c>
      <c r="DE11" s="622"/>
      <c r="DF11" s="622"/>
      <c r="DG11" s="622"/>
      <c r="DH11" s="622"/>
      <c r="DI11" s="622"/>
      <c r="DJ11" s="622"/>
      <c r="DK11" s="622"/>
      <c r="DL11" s="622"/>
      <c r="DM11" s="622"/>
      <c r="DN11" s="622"/>
      <c r="DO11" s="622"/>
      <c r="DP11" s="623"/>
      <c r="DQ11" s="627">
        <v>532533</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v>5206</v>
      </c>
      <c r="S12" s="622"/>
      <c r="T12" s="622"/>
      <c r="U12" s="622"/>
      <c r="V12" s="622"/>
      <c r="W12" s="622"/>
      <c r="X12" s="622"/>
      <c r="Y12" s="623"/>
      <c r="Z12" s="659">
        <v>0</v>
      </c>
      <c r="AA12" s="659"/>
      <c r="AB12" s="659"/>
      <c r="AC12" s="659"/>
      <c r="AD12" s="660">
        <v>5206</v>
      </c>
      <c r="AE12" s="660"/>
      <c r="AF12" s="660"/>
      <c r="AG12" s="660"/>
      <c r="AH12" s="660"/>
      <c r="AI12" s="660"/>
      <c r="AJ12" s="660"/>
      <c r="AK12" s="660"/>
      <c r="AL12" s="624">
        <v>0</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2235209</v>
      </c>
      <c r="BH12" s="622"/>
      <c r="BI12" s="622"/>
      <c r="BJ12" s="622"/>
      <c r="BK12" s="622"/>
      <c r="BL12" s="622"/>
      <c r="BM12" s="622"/>
      <c r="BN12" s="623"/>
      <c r="BO12" s="659">
        <v>51.9</v>
      </c>
      <c r="BP12" s="659"/>
      <c r="BQ12" s="659"/>
      <c r="BR12" s="659"/>
      <c r="BS12" s="660" t="s">
        <v>122</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3308997</v>
      </c>
      <c r="CS12" s="622"/>
      <c r="CT12" s="622"/>
      <c r="CU12" s="622"/>
      <c r="CV12" s="622"/>
      <c r="CW12" s="622"/>
      <c r="CX12" s="622"/>
      <c r="CY12" s="623"/>
      <c r="CZ12" s="659">
        <v>12.5</v>
      </c>
      <c r="DA12" s="659"/>
      <c r="DB12" s="659"/>
      <c r="DC12" s="659"/>
      <c r="DD12" s="627">
        <v>334810</v>
      </c>
      <c r="DE12" s="622"/>
      <c r="DF12" s="622"/>
      <c r="DG12" s="622"/>
      <c r="DH12" s="622"/>
      <c r="DI12" s="622"/>
      <c r="DJ12" s="622"/>
      <c r="DK12" s="622"/>
      <c r="DL12" s="622"/>
      <c r="DM12" s="622"/>
      <c r="DN12" s="622"/>
      <c r="DO12" s="622"/>
      <c r="DP12" s="623"/>
      <c r="DQ12" s="627">
        <v>905509</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2214068</v>
      </c>
      <c r="BH13" s="622"/>
      <c r="BI13" s="622"/>
      <c r="BJ13" s="622"/>
      <c r="BK13" s="622"/>
      <c r="BL13" s="622"/>
      <c r="BM13" s="622"/>
      <c r="BN13" s="623"/>
      <c r="BO13" s="659">
        <v>51.4</v>
      </c>
      <c r="BP13" s="659"/>
      <c r="BQ13" s="659"/>
      <c r="BR13" s="659"/>
      <c r="BS13" s="660" t="s">
        <v>122</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1988001</v>
      </c>
      <c r="CS13" s="622"/>
      <c r="CT13" s="622"/>
      <c r="CU13" s="622"/>
      <c r="CV13" s="622"/>
      <c r="CW13" s="622"/>
      <c r="CX13" s="622"/>
      <c r="CY13" s="623"/>
      <c r="CZ13" s="659">
        <v>7.5</v>
      </c>
      <c r="DA13" s="659"/>
      <c r="DB13" s="659"/>
      <c r="DC13" s="659"/>
      <c r="DD13" s="627">
        <v>1194061</v>
      </c>
      <c r="DE13" s="622"/>
      <c r="DF13" s="622"/>
      <c r="DG13" s="622"/>
      <c r="DH13" s="622"/>
      <c r="DI13" s="622"/>
      <c r="DJ13" s="622"/>
      <c r="DK13" s="622"/>
      <c r="DL13" s="622"/>
      <c r="DM13" s="622"/>
      <c r="DN13" s="622"/>
      <c r="DO13" s="622"/>
      <c r="DP13" s="623"/>
      <c r="DQ13" s="627">
        <v>682174</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v>1133</v>
      </c>
      <c r="S14" s="622"/>
      <c r="T14" s="622"/>
      <c r="U14" s="622"/>
      <c r="V14" s="622"/>
      <c r="W14" s="622"/>
      <c r="X14" s="622"/>
      <c r="Y14" s="623"/>
      <c r="Z14" s="659">
        <v>0</v>
      </c>
      <c r="AA14" s="659"/>
      <c r="AB14" s="659"/>
      <c r="AC14" s="659"/>
      <c r="AD14" s="660">
        <v>1133</v>
      </c>
      <c r="AE14" s="660"/>
      <c r="AF14" s="660"/>
      <c r="AG14" s="660"/>
      <c r="AH14" s="660"/>
      <c r="AI14" s="660"/>
      <c r="AJ14" s="660"/>
      <c r="AK14" s="660"/>
      <c r="AL14" s="624">
        <v>0</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181064</v>
      </c>
      <c r="BH14" s="622"/>
      <c r="BI14" s="622"/>
      <c r="BJ14" s="622"/>
      <c r="BK14" s="622"/>
      <c r="BL14" s="622"/>
      <c r="BM14" s="622"/>
      <c r="BN14" s="623"/>
      <c r="BO14" s="659">
        <v>4.2</v>
      </c>
      <c r="BP14" s="659"/>
      <c r="BQ14" s="659"/>
      <c r="BR14" s="659"/>
      <c r="BS14" s="660" t="s">
        <v>122</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1033229</v>
      </c>
      <c r="CS14" s="622"/>
      <c r="CT14" s="622"/>
      <c r="CU14" s="622"/>
      <c r="CV14" s="622"/>
      <c r="CW14" s="622"/>
      <c r="CX14" s="622"/>
      <c r="CY14" s="623"/>
      <c r="CZ14" s="659">
        <v>3.9</v>
      </c>
      <c r="DA14" s="659"/>
      <c r="DB14" s="659"/>
      <c r="DC14" s="659"/>
      <c r="DD14" s="627">
        <v>131342</v>
      </c>
      <c r="DE14" s="622"/>
      <c r="DF14" s="622"/>
      <c r="DG14" s="622"/>
      <c r="DH14" s="622"/>
      <c r="DI14" s="622"/>
      <c r="DJ14" s="622"/>
      <c r="DK14" s="622"/>
      <c r="DL14" s="622"/>
      <c r="DM14" s="622"/>
      <c r="DN14" s="622"/>
      <c r="DO14" s="622"/>
      <c r="DP14" s="623"/>
      <c r="DQ14" s="627">
        <v>828304</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t="s">
        <v>122</v>
      </c>
      <c r="S15" s="622"/>
      <c r="T15" s="622"/>
      <c r="U15" s="622"/>
      <c r="V15" s="622"/>
      <c r="W15" s="622"/>
      <c r="X15" s="622"/>
      <c r="Y15" s="623"/>
      <c r="Z15" s="659" t="s">
        <v>122</v>
      </c>
      <c r="AA15" s="659"/>
      <c r="AB15" s="659"/>
      <c r="AC15" s="659"/>
      <c r="AD15" s="660" t="s">
        <v>122</v>
      </c>
      <c r="AE15" s="660"/>
      <c r="AF15" s="660"/>
      <c r="AG15" s="660"/>
      <c r="AH15" s="660"/>
      <c r="AI15" s="660"/>
      <c r="AJ15" s="660"/>
      <c r="AK15" s="660"/>
      <c r="AL15" s="624" t="s">
        <v>122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277924</v>
      </c>
      <c r="BH15" s="622"/>
      <c r="BI15" s="622"/>
      <c r="BJ15" s="622"/>
      <c r="BK15" s="622"/>
      <c r="BL15" s="622"/>
      <c r="BM15" s="622"/>
      <c r="BN15" s="623"/>
      <c r="BO15" s="659">
        <v>6.5</v>
      </c>
      <c r="BP15" s="659"/>
      <c r="BQ15" s="659"/>
      <c r="BR15" s="659"/>
      <c r="BS15" s="660" t="s">
        <v>122</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2647919</v>
      </c>
      <c r="CS15" s="622"/>
      <c r="CT15" s="622"/>
      <c r="CU15" s="622"/>
      <c r="CV15" s="622"/>
      <c r="CW15" s="622"/>
      <c r="CX15" s="622"/>
      <c r="CY15" s="623"/>
      <c r="CZ15" s="659">
        <v>10</v>
      </c>
      <c r="DA15" s="659"/>
      <c r="DB15" s="659"/>
      <c r="DC15" s="659"/>
      <c r="DD15" s="627">
        <v>752276</v>
      </c>
      <c r="DE15" s="622"/>
      <c r="DF15" s="622"/>
      <c r="DG15" s="622"/>
      <c r="DH15" s="622"/>
      <c r="DI15" s="622"/>
      <c r="DJ15" s="622"/>
      <c r="DK15" s="622"/>
      <c r="DL15" s="622"/>
      <c r="DM15" s="622"/>
      <c r="DN15" s="622"/>
      <c r="DO15" s="622"/>
      <c r="DP15" s="623"/>
      <c r="DQ15" s="627">
        <v>1555428</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12649</v>
      </c>
      <c r="S16" s="622"/>
      <c r="T16" s="622"/>
      <c r="U16" s="622"/>
      <c r="V16" s="622"/>
      <c r="W16" s="622"/>
      <c r="X16" s="622"/>
      <c r="Y16" s="623"/>
      <c r="Z16" s="659">
        <v>0</v>
      </c>
      <c r="AA16" s="659"/>
      <c r="AB16" s="659"/>
      <c r="AC16" s="659"/>
      <c r="AD16" s="660">
        <v>12649</v>
      </c>
      <c r="AE16" s="660"/>
      <c r="AF16" s="660"/>
      <c r="AG16" s="660"/>
      <c r="AH16" s="660"/>
      <c r="AI16" s="660"/>
      <c r="AJ16" s="660"/>
      <c r="AK16" s="660"/>
      <c r="AL16" s="624">
        <v>0.1</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v>79007</v>
      </c>
      <c r="CS16" s="622"/>
      <c r="CT16" s="622"/>
      <c r="CU16" s="622"/>
      <c r="CV16" s="622"/>
      <c r="CW16" s="622"/>
      <c r="CX16" s="622"/>
      <c r="CY16" s="623"/>
      <c r="CZ16" s="659">
        <v>0.3</v>
      </c>
      <c r="DA16" s="659"/>
      <c r="DB16" s="659"/>
      <c r="DC16" s="659"/>
      <c r="DD16" s="627" t="s">
        <v>122</v>
      </c>
      <c r="DE16" s="622"/>
      <c r="DF16" s="622"/>
      <c r="DG16" s="622"/>
      <c r="DH16" s="622"/>
      <c r="DI16" s="622"/>
      <c r="DJ16" s="622"/>
      <c r="DK16" s="622"/>
      <c r="DL16" s="622"/>
      <c r="DM16" s="622"/>
      <c r="DN16" s="622"/>
      <c r="DO16" s="622"/>
      <c r="DP16" s="623"/>
      <c r="DQ16" s="627">
        <v>68814</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58342</v>
      </c>
      <c r="S17" s="622"/>
      <c r="T17" s="622"/>
      <c r="U17" s="622"/>
      <c r="V17" s="622"/>
      <c r="W17" s="622"/>
      <c r="X17" s="622"/>
      <c r="Y17" s="623"/>
      <c r="Z17" s="659">
        <v>0.2</v>
      </c>
      <c r="AA17" s="659"/>
      <c r="AB17" s="659"/>
      <c r="AC17" s="659"/>
      <c r="AD17" s="660">
        <v>58342</v>
      </c>
      <c r="AE17" s="660"/>
      <c r="AF17" s="660"/>
      <c r="AG17" s="660"/>
      <c r="AH17" s="660"/>
      <c r="AI17" s="660"/>
      <c r="AJ17" s="660"/>
      <c r="AK17" s="660"/>
      <c r="AL17" s="624">
        <v>0.4</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2946529</v>
      </c>
      <c r="CS17" s="622"/>
      <c r="CT17" s="622"/>
      <c r="CU17" s="622"/>
      <c r="CV17" s="622"/>
      <c r="CW17" s="622"/>
      <c r="CX17" s="622"/>
      <c r="CY17" s="623"/>
      <c r="CZ17" s="659">
        <v>11.1</v>
      </c>
      <c r="DA17" s="659"/>
      <c r="DB17" s="659"/>
      <c r="DC17" s="659"/>
      <c r="DD17" s="627" t="s">
        <v>122</v>
      </c>
      <c r="DE17" s="622"/>
      <c r="DF17" s="622"/>
      <c r="DG17" s="622"/>
      <c r="DH17" s="622"/>
      <c r="DI17" s="622"/>
      <c r="DJ17" s="622"/>
      <c r="DK17" s="622"/>
      <c r="DL17" s="622"/>
      <c r="DM17" s="622"/>
      <c r="DN17" s="622"/>
      <c r="DO17" s="622"/>
      <c r="DP17" s="623"/>
      <c r="DQ17" s="627">
        <v>2859297</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29727</v>
      </c>
      <c r="S18" s="622"/>
      <c r="T18" s="622"/>
      <c r="U18" s="622"/>
      <c r="V18" s="622"/>
      <c r="W18" s="622"/>
      <c r="X18" s="622"/>
      <c r="Y18" s="623"/>
      <c r="Z18" s="659">
        <v>0.1</v>
      </c>
      <c r="AA18" s="659"/>
      <c r="AB18" s="659"/>
      <c r="AC18" s="659"/>
      <c r="AD18" s="660">
        <v>29727</v>
      </c>
      <c r="AE18" s="660"/>
      <c r="AF18" s="660"/>
      <c r="AG18" s="660"/>
      <c r="AH18" s="660"/>
      <c r="AI18" s="660"/>
      <c r="AJ18" s="660"/>
      <c r="AK18" s="660"/>
      <c r="AL18" s="624">
        <v>0.2</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29727</v>
      </c>
      <c r="S19" s="622"/>
      <c r="T19" s="622"/>
      <c r="U19" s="622"/>
      <c r="V19" s="622"/>
      <c r="W19" s="622"/>
      <c r="X19" s="622"/>
      <c r="Y19" s="623"/>
      <c r="Z19" s="659">
        <v>0.1</v>
      </c>
      <c r="AA19" s="659"/>
      <c r="AB19" s="659"/>
      <c r="AC19" s="659"/>
      <c r="AD19" s="660">
        <v>29727</v>
      </c>
      <c r="AE19" s="660"/>
      <c r="AF19" s="660"/>
      <c r="AG19" s="660"/>
      <c r="AH19" s="660"/>
      <c r="AI19" s="660"/>
      <c r="AJ19" s="660"/>
      <c r="AK19" s="660"/>
      <c r="AL19" s="624">
        <v>0.2</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118461</v>
      </c>
      <c r="BH19" s="622"/>
      <c r="BI19" s="622"/>
      <c r="BJ19" s="622"/>
      <c r="BK19" s="622"/>
      <c r="BL19" s="622"/>
      <c r="BM19" s="622"/>
      <c r="BN19" s="623"/>
      <c r="BO19" s="659">
        <v>2.8</v>
      </c>
      <c r="BP19" s="659"/>
      <c r="BQ19" s="659"/>
      <c r="BR19" s="659"/>
      <c r="BS19" s="660" t="s">
        <v>122</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263</v>
      </c>
      <c r="C20" s="689"/>
      <c r="D20" s="689"/>
      <c r="E20" s="689"/>
      <c r="F20" s="689"/>
      <c r="G20" s="689"/>
      <c r="H20" s="689"/>
      <c r="I20" s="689"/>
      <c r="J20" s="689"/>
      <c r="K20" s="689"/>
      <c r="L20" s="689"/>
      <c r="M20" s="689"/>
      <c r="N20" s="689"/>
      <c r="O20" s="689"/>
      <c r="P20" s="689"/>
      <c r="Q20" s="690"/>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118461</v>
      </c>
      <c r="BH20" s="622"/>
      <c r="BI20" s="622"/>
      <c r="BJ20" s="622"/>
      <c r="BK20" s="622"/>
      <c r="BL20" s="622"/>
      <c r="BM20" s="622"/>
      <c r="BN20" s="623"/>
      <c r="BO20" s="659">
        <v>2.8</v>
      </c>
      <c r="BP20" s="659"/>
      <c r="BQ20" s="659"/>
      <c r="BR20" s="659"/>
      <c r="BS20" s="660" t="s">
        <v>122</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26475519</v>
      </c>
      <c r="CS20" s="622"/>
      <c r="CT20" s="622"/>
      <c r="CU20" s="622"/>
      <c r="CV20" s="622"/>
      <c r="CW20" s="622"/>
      <c r="CX20" s="622"/>
      <c r="CY20" s="623"/>
      <c r="CZ20" s="659">
        <v>100</v>
      </c>
      <c r="DA20" s="659"/>
      <c r="DB20" s="659"/>
      <c r="DC20" s="659"/>
      <c r="DD20" s="627">
        <v>3034529</v>
      </c>
      <c r="DE20" s="622"/>
      <c r="DF20" s="622"/>
      <c r="DG20" s="622"/>
      <c r="DH20" s="622"/>
      <c r="DI20" s="622"/>
      <c r="DJ20" s="622"/>
      <c r="DK20" s="622"/>
      <c r="DL20" s="622"/>
      <c r="DM20" s="622"/>
      <c r="DN20" s="622"/>
      <c r="DO20" s="622"/>
      <c r="DP20" s="623"/>
      <c r="DQ20" s="627">
        <v>15616531</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8559152</v>
      </c>
      <c r="S21" s="622"/>
      <c r="T21" s="622"/>
      <c r="U21" s="622"/>
      <c r="V21" s="622"/>
      <c r="W21" s="622"/>
      <c r="X21" s="622"/>
      <c r="Y21" s="623"/>
      <c r="Z21" s="659">
        <v>31.1</v>
      </c>
      <c r="AA21" s="659"/>
      <c r="AB21" s="659"/>
      <c r="AC21" s="659"/>
      <c r="AD21" s="660">
        <v>7749129</v>
      </c>
      <c r="AE21" s="660"/>
      <c r="AF21" s="660"/>
      <c r="AG21" s="660"/>
      <c r="AH21" s="660"/>
      <c r="AI21" s="660"/>
      <c r="AJ21" s="660"/>
      <c r="AK21" s="660"/>
      <c r="AL21" s="624">
        <v>58.1</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v>61492</v>
      </c>
      <c r="BH21" s="622"/>
      <c r="BI21" s="622"/>
      <c r="BJ21" s="622"/>
      <c r="BK21" s="622"/>
      <c r="BL21" s="622"/>
      <c r="BM21" s="622"/>
      <c r="BN21" s="623"/>
      <c r="BO21" s="659">
        <v>1.4</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7749129</v>
      </c>
      <c r="S22" s="622"/>
      <c r="T22" s="622"/>
      <c r="U22" s="622"/>
      <c r="V22" s="622"/>
      <c r="W22" s="622"/>
      <c r="X22" s="622"/>
      <c r="Y22" s="623"/>
      <c r="Z22" s="659">
        <v>28.2</v>
      </c>
      <c r="AA22" s="659"/>
      <c r="AB22" s="659"/>
      <c r="AC22" s="659"/>
      <c r="AD22" s="660">
        <v>7749129</v>
      </c>
      <c r="AE22" s="660"/>
      <c r="AF22" s="660"/>
      <c r="AG22" s="660"/>
      <c r="AH22" s="660"/>
      <c r="AI22" s="660"/>
      <c r="AJ22" s="660"/>
      <c r="AK22" s="660"/>
      <c r="AL22" s="624">
        <v>58.1</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271</v>
      </c>
      <c r="C23" s="619"/>
      <c r="D23" s="619"/>
      <c r="E23" s="619"/>
      <c r="F23" s="619"/>
      <c r="G23" s="619"/>
      <c r="H23" s="619"/>
      <c r="I23" s="619"/>
      <c r="J23" s="619"/>
      <c r="K23" s="619"/>
      <c r="L23" s="619"/>
      <c r="M23" s="619"/>
      <c r="N23" s="619"/>
      <c r="O23" s="619"/>
      <c r="P23" s="619"/>
      <c r="Q23" s="620"/>
      <c r="R23" s="621">
        <v>810023</v>
      </c>
      <c r="S23" s="622"/>
      <c r="T23" s="622"/>
      <c r="U23" s="622"/>
      <c r="V23" s="622"/>
      <c r="W23" s="622"/>
      <c r="X23" s="622"/>
      <c r="Y23" s="623"/>
      <c r="Z23" s="659">
        <v>2.9</v>
      </c>
      <c r="AA23" s="659"/>
      <c r="AB23" s="659"/>
      <c r="AC23" s="659"/>
      <c r="AD23" s="660" t="s">
        <v>122</v>
      </c>
      <c r="AE23" s="660"/>
      <c r="AF23" s="660"/>
      <c r="AG23" s="660"/>
      <c r="AH23" s="660"/>
      <c r="AI23" s="660"/>
      <c r="AJ23" s="660"/>
      <c r="AK23" s="660"/>
      <c r="AL23" s="624" t="s">
        <v>122</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v>56969</v>
      </c>
      <c r="BH23" s="622"/>
      <c r="BI23" s="622"/>
      <c r="BJ23" s="622"/>
      <c r="BK23" s="622"/>
      <c r="BL23" s="622"/>
      <c r="BM23" s="622"/>
      <c r="BN23" s="623"/>
      <c r="BO23" s="659">
        <v>1.3</v>
      </c>
      <c r="BP23" s="659"/>
      <c r="BQ23" s="659"/>
      <c r="BR23" s="659"/>
      <c r="BS23" s="660" t="s">
        <v>122</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12521335</v>
      </c>
      <c r="CS24" s="677"/>
      <c r="CT24" s="677"/>
      <c r="CU24" s="677"/>
      <c r="CV24" s="677"/>
      <c r="CW24" s="677"/>
      <c r="CX24" s="677"/>
      <c r="CY24" s="702"/>
      <c r="CZ24" s="703">
        <v>47.3</v>
      </c>
      <c r="DA24" s="685"/>
      <c r="DB24" s="685"/>
      <c r="DC24" s="705"/>
      <c r="DD24" s="701">
        <v>8481079</v>
      </c>
      <c r="DE24" s="677"/>
      <c r="DF24" s="677"/>
      <c r="DG24" s="677"/>
      <c r="DH24" s="677"/>
      <c r="DI24" s="677"/>
      <c r="DJ24" s="677"/>
      <c r="DK24" s="702"/>
      <c r="DL24" s="701">
        <v>7399580</v>
      </c>
      <c r="DM24" s="677"/>
      <c r="DN24" s="677"/>
      <c r="DO24" s="677"/>
      <c r="DP24" s="677"/>
      <c r="DQ24" s="677"/>
      <c r="DR24" s="677"/>
      <c r="DS24" s="677"/>
      <c r="DT24" s="677"/>
      <c r="DU24" s="677"/>
      <c r="DV24" s="702"/>
      <c r="DW24" s="703">
        <v>55.2</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14164902</v>
      </c>
      <c r="S25" s="622"/>
      <c r="T25" s="622"/>
      <c r="U25" s="622"/>
      <c r="V25" s="622"/>
      <c r="W25" s="622"/>
      <c r="X25" s="622"/>
      <c r="Y25" s="623"/>
      <c r="Z25" s="659">
        <v>51.5</v>
      </c>
      <c r="AA25" s="659"/>
      <c r="AB25" s="659"/>
      <c r="AC25" s="659"/>
      <c r="AD25" s="660">
        <v>13297910</v>
      </c>
      <c r="AE25" s="660"/>
      <c r="AF25" s="660"/>
      <c r="AG25" s="660"/>
      <c r="AH25" s="660"/>
      <c r="AI25" s="660"/>
      <c r="AJ25" s="660"/>
      <c r="AK25" s="660"/>
      <c r="AL25" s="624">
        <v>99.8</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3746925</v>
      </c>
      <c r="CS25" s="634"/>
      <c r="CT25" s="634"/>
      <c r="CU25" s="634"/>
      <c r="CV25" s="634"/>
      <c r="CW25" s="634"/>
      <c r="CX25" s="634"/>
      <c r="CY25" s="635"/>
      <c r="CZ25" s="624">
        <v>14.2</v>
      </c>
      <c r="DA25" s="636"/>
      <c r="DB25" s="636"/>
      <c r="DC25" s="637"/>
      <c r="DD25" s="627">
        <v>3330292</v>
      </c>
      <c r="DE25" s="634"/>
      <c r="DF25" s="634"/>
      <c r="DG25" s="634"/>
      <c r="DH25" s="634"/>
      <c r="DI25" s="634"/>
      <c r="DJ25" s="634"/>
      <c r="DK25" s="635"/>
      <c r="DL25" s="627">
        <v>3198163</v>
      </c>
      <c r="DM25" s="634"/>
      <c r="DN25" s="634"/>
      <c r="DO25" s="634"/>
      <c r="DP25" s="634"/>
      <c r="DQ25" s="634"/>
      <c r="DR25" s="634"/>
      <c r="DS25" s="634"/>
      <c r="DT25" s="634"/>
      <c r="DU25" s="634"/>
      <c r="DV25" s="635"/>
      <c r="DW25" s="624">
        <v>23.9</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v>3381</v>
      </c>
      <c r="S26" s="622"/>
      <c r="T26" s="622"/>
      <c r="U26" s="622"/>
      <c r="V26" s="622"/>
      <c r="W26" s="622"/>
      <c r="X26" s="622"/>
      <c r="Y26" s="623"/>
      <c r="Z26" s="659">
        <v>0</v>
      </c>
      <c r="AA26" s="659"/>
      <c r="AB26" s="659"/>
      <c r="AC26" s="659"/>
      <c r="AD26" s="660">
        <v>3381</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2214647</v>
      </c>
      <c r="CS26" s="622"/>
      <c r="CT26" s="622"/>
      <c r="CU26" s="622"/>
      <c r="CV26" s="622"/>
      <c r="CW26" s="622"/>
      <c r="CX26" s="622"/>
      <c r="CY26" s="623"/>
      <c r="CZ26" s="624">
        <v>8.4</v>
      </c>
      <c r="DA26" s="636"/>
      <c r="DB26" s="636"/>
      <c r="DC26" s="637"/>
      <c r="DD26" s="627">
        <v>2138542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82516</v>
      </c>
      <c r="S27" s="622"/>
      <c r="T27" s="622"/>
      <c r="U27" s="622"/>
      <c r="V27" s="622"/>
      <c r="W27" s="622"/>
      <c r="X27" s="622"/>
      <c r="Y27" s="623"/>
      <c r="Z27" s="659">
        <v>0.3</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4307265</v>
      </c>
      <c r="BH27" s="622"/>
      <c r="BI27" s="622"/>
      <c r="BJ27" s="622"/>
      <c r="BK27" s="622"/>
      <c r="BL27" s="622"/>
      <c r="BM27" s="622"/>
      <c r="BN27" s="623"/>
      <c r="BO27" s="659">
        <v>100</v>
      </c>
      <c r="BP27" s="659"/>
      <c r="BQ27" s="659"/>
      <c r="BR27" s="659"/>
      <c r="BS27" s="660">
        <v>23670</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5827881</v>
      </c>
      <c r="CS27" s="634"/>
      <c r="CT27" s="634"/>
      <c r="CU27" s="634"/>
      <c r="CV27" s="634"/>
      <c r="CW27" s="634"/>
      <c r="CX27" s="634"/>
      <c r="CY27" s="635"/>
      <c r="CZ27" s="624">
        <v>22</v>
      </c>
      <c r="DA27" s="636"/>
      <c r="DB27" s="636"/>
      <c r="DC27" s="637"/>
      <c r="DD27" s="627">
        <v>2291490</v>
      </c>
      <c r="DE27" s="634"/>
      <c r="DF27" s="634"/>
      <c r="DG27" s="634"/>
      <c r="DH27" s="634"/>
      <c r="DI27" s="634"/>
      <c r="DJ27" s="634"/>
      <c r="DK27" s="635"/>
      <c r="DL27" s="627">
        <v>1342120</v>
      </c>
      <c r="DM27" s="634"/>
      <c r="DN27" s="634"/>
      <c r="DO27" s="634"/>
      <c r="DP27" s="634"/>
      <c r="DQ27" s="634"/>
      <c r="DR27" s="634"/>
      <c r="DS27" s="634"/>
      <c r="DT27" s="634"/>
      <c r="DU27" s="634"/>
      <c r="DV27" s="635"/>
      <c r="DW27" s="624">
        <v>10</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575842</v>
      </c>
      <c r="S28" s="622"/>
      <c r="T28" s="622"/>
      <c r="U28" s="622"/>
      <c r="V28" s="622"/>
      <c r="W28" s="622"/>
      <c r="X28" s="622"/>
      <c r="Y28" s="623"/>
      <c r="Z28" s="659">
        <v>2.1</v>
      </c>
      <c r="AA28" s="659"/>
      <c r="AB28" s="659"/>
      <c r="AC28" s="659"/>
      <c r="AD28" s="660">
        <v>19868</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2946529</v>
      </c>
      <c r="CS28" s="622"/>
      <c r="CT28" s="622"/>
      <c r="CU28" s="622"/>
      <c r="CV28" s="622"/>
      <c r="CW28" s="622"/>
      <c r="CX28" s="622"/>
      <c r="CY28" s="623"/>
      <c r="CZ28" s="624">
        <v>11.1</v>
      </c>
      <c r="DA28" s="636"/>
      <c r="DB28" s="636"/>
      <c r="DC28" s="637"/>
      <c r="DD28" s="627">
        <v>2859297</v>
      </c>
      <c r="DE28" s="622"/>
      <c r="DF28" s="622"/>
      <c r="DG28" s="622"/>
      <c r="DH28" s="622"/>
      <c r="DI28" s="622"/>
      <c r="DJ28" s="622"/>
      <c r="DK28" s="623"/>
      <c r="DL28" s="627">
        <v>2859297</v>
      </c>
      <c r="DM28" s="622"/>
      <c r="DN28" s="622"/>
      <c r="DO28" s="622"/>
      <c r="DP28" s="622"/>
      <c r="DQ28" s="622"/>
      <c r="DR28" s="622"/>
      <c r="DS28" s="622"/>
      <c r="DT28" s="622"/>
      <c r="DU28" s="622"/>
      <c r="DV28" s="623"/>
      <c r="DW28" s="624">
        <v>21.3</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29696</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2946529</v>
      </c>
      <c r="CS29" s="634"/>
      <c r="CT29" s="634"/>
      <c r="CU29" s="634"/>
      <c r="CV29" s="634"/>
      <c r="CW29" s="634"/>
      <c r="CX29" s="634"/>
      <c r="CY29" s="635"/>
      <c r="CZ29" s="624">
        <v>11.1</v>
      </c>
      <c r="DA29" s="636"/>
      <c r="DB29" s="636"/>
      <c r="DC29" s="637"/>
      <c r="DD29" s="627">
        <v>2859297</v>
      </c>
      <c r="DE29" s="634"/>
      <c r="DF29" s="634"/>
      <c r="DG29" s="634"/>
      <c r="DH29" s="634"/>
      <c r="DI29" s="634"/>
      <c r="DJ29" s="634"/>
      <c r="DK29" s="635"/>
      <c r="DL29" s="627">
        <v>2859297</v>
      </c>
      <c r="DM29" s="634"/>
      <c r="DN29" s="634"/>
      <c r="DO29" s="634"/>
      <c r="DP29" s="634"/>
      <c r="DQ29" s="634"/>
      <c r="DR29" s="634"/>
      <c r="DS29" s="634"/>
      <c r="DT29" s="634"/>
      <c r="DU29" s="634"/>
      <c r="DV29" s="635"/>
      <c r="DW29" s="624">
        <v>21.3</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4407661</v>
      </c>
      <c r="S30" s="622"/>
      <c r="T30" s="622"/>
      <c r="U30" s="622"/>
      <c r="V30" s="622"/>
      <c r="W30" s="622"/>
      <c r="X30" s="622"/>
      <c r="Y30" s="623"/>
      <c r="Z30" s="659">
        <v>16</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2866301</v>
      </c>
      <c r="CS30" s="622"/>
      <c r="CT30" s="622"/>
      <c r="CU30" s="622"/>
      <c r="CV30" s="622"/>
      <c r="CW30" s="622"/>
      <c r="CX30" s="622"/>
      <c r="CY30" s="623"/>
      <c r="CZ30" s="624">
        <v>10.8</v>
      </c>
      <c r="DA30" s="636"/>
      <c r="DB30" s="636"/>
      <c r="DC30" s="637"/>
      <c r="DD30" s="627">
        <v>2779069</v>
      </c>
      <c r="DE30" s="622"/>
      <c r="DF30" s="622"/>
      <c r="DG30" s="622"/>
      <c r="DH30" s="622"/>
      <c r="DI30" s="622"/>
      <c r="DJ30" s="622"/>
      <c r="DK30" s="623"/>
      <c r="DL30" s="627">
        <v>2779069</v>
      </c>
      <c r="DM30" s="622"/>
      <c r="DN30" s="622"/>
      <c r="DO30" s="622"/>
      <c r="DP30" s="622"/>
      <c r="DQ30" s="622"/>
      <c r="DR30" s="622"/>
      <c r="DS30" s="622"/>
      <c r="DT30" s="622"/>
      <c r="DU30" s="622"/>
      <c r="DV30" s="623"/>
      <c r="DW30" s="624">
        <v>20.7</v>
      </c>
      <c r="DX30" s="636"/>
      <c r="DY30" s="636"/>
      <c r="DZ30" s="636"/>
      <c r="EA30" s="636"/>
      <c r="EB30" s="636"/>
      <c r="EC30" s="648"/>
    </row>
    <row r="31" spans="2:133" ht="11.25" customHeight="1" x14ac:dyDescent="0.15">
      <c r="B31" s="688" t="s">
        <v>298</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299</v>
      </c>
      <c r="AQ31" s="694"/>
      <c r="AR31" s="694"/>
      <c r="AS31" s="694"/>
      <c r="AT31" s="695" t="s">
        <v>300</v>
      </c>
      <c r="AU31" s="218"/>
      <c r="AV31" s="218"/>
      <c r="AW31" s="218"/>
      <c r="AX31" s="679" t="s">
        <v>178</v>
      </c>
      <c r="AY31" s="680"/>
      <c r="AZ31" s="680"/>
      <c r="BA31" s="680"/>
      <c r="BB31" s="680"/>
      <c r="BC31" s="680"/>
      <c r="BD31" s="680"/>
      <c r="BE31" s="680"/>
      <c r="BF31" s="681"/>
      <c r="BG31" s="683">
        <v>99.4</v>
      </c>
      <c r="BH31" s="684"/>
      <c r="BI31" s="684"/>
      <c r="BJ31" s="684"/>
      <c r="BK31" s="684"/>
      <c r="BL31" s="684"/>
      <c r="BM31" s="685">
        <v>96.5</v>
      </c>
      <c r="BN31" s="684"/>
      <c r="BO31" s="684"/>
      <c r="BP31" s="684"/>
      <c r="BQ31" s="686"/>
      <c r="BR31" s="683">
        <v>97.7</v>
      </c>
      <c r="BS31" s="684"/>
      <c r="BT31" s="684"/>
      <c r="BU31" s="684"/>
      <c r="BV31" s="684"/>
      <c r="BW31" s="684"/>
      <c r="BX31" s="685">
        <v>94.5</v>
      </c>
      <c r="BY31" s="684"/>
      <c r="BZ31" s="684"/>
      <c r="CA31" s="684"/>
      <c r="CB31" s="686"/>
      <c r="CD31" s="642"/>
      <c r="CE31" s="643"/>
      <c r="CF31" s="618" t="s">
        <v>301</v>
      </c>
      <c r="CG31" s="619"/>
      <c r="CH31" s="619"/>
      <c r="CI31" s="619"/>
      <c r="CJ31" s="619"/>
      <c r="CK31" s="619"/>
      <c r="CL31" s="619"/>
      <c r="CM31" s="619"/>
      <c r="CN31" s="619"/>
      <c r="CO31" s="619"/>
      <c r="CP31" s="619"/>
      <c r="CQ31" s="620"/>
      <c r="CR31" s="621">
        <v>80228</v>
      </c>
      <c r="CS31" s="634"/>
      <c r="CT31" s="634"/>
      <c r="CU31" s="634"/>
      <c r="CV31" s="634"/>
      <c r="CW31" s="634"/>
      <c r="CX31" s="634"/>
      <c r="CY31" s="635"/>
      <c r="CZ31" s="624">
        <v>0.3</v>
      </c>
      <c r="DA31" s="636"/>
      <c r="DB31" s="636"/>
      <c r="DC31" s="637"/>
      <c r="DD31" s="627">
        <v>80228</v>
      </c>
      <c r="DE31" s="634"/>
      <c r="DF31" s="634"/>
      <c r="DG31" s="634"/>
      <c r="DH31" s="634"/>
      <c r="DI31" s="634"/>
      <c r="DJ31" s="634"/>
      <c r="DK31" s="635"/>
      <c r="DL31" s="627">
        <v>80228</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2035952</v>
      </c>
      <c r="S32" s="622"/>
      <c r="T32" s="622"/>
      <c r="U32" s="622"/>
      <c r="V32" s="622"/>
      <c r="W32" s="622"/>
      <c r="X32" s="622"/>
      <c r="Y32" s="623"/>
      <c r="Z32" s="659">
        <v>7.4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14" t="s">
        <v>303</v>
      </c>
      <c r="AX32" s="618" t="s">
        <v>304</v>
      </c>
      <c r="AY32" s="619"/>
      <c r="AZ32" s="619"/>
      <c r="BA32" s="619"/>
      <c r="BB32" s="619"/>
      <c r="BC32" s="619"/>
      <c r="BD32" s="619"/>
      <c r="BE32" s="619"/>
      <c r="BF32" s="620"/>
      <c r="BG32" s="687">
        <v>99.5</v>
      </c>
      <c r="BH32" s="634"/>
      <c r="BI32" s="634"/>
      <c r="BJ32" s="634"/>
      <c r="BK32" s="634"/>
      <c r="BL32" s="634"/>
      <c r="BM32" s="625">
        <v>98.3</v>
      </c>
      <c r="BN32" s="634"/>
      <c r="BO32" s="634"/>
      <c r="BP32" s="634"/>
      <c r="BQ32" s="657"/>
      <c r="BR32" s="687">
        <v>99.4</v>
      </c>
      <c r="BS32" s="634"/>
      <c r="BT32" s="634"/>
      <c r="BU32" s="634"/>
      <c r="BV32" s="634"/>
      <c r="BW32" s="634"/>
      <c r="BX32" s="625">
        <v>96.9</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124238</v>
      </c>
      <c r="S33" s="622"/>
      <c r="T33" s="622"/>
      <c r="U33" s="622"/>
      <c r="V33" s="622"/>
      <c r="W33" s="622"/>
      <c r="X33" s="622"/>
      <c r="Y33" s="623"/>
      <c r="Z33" s="659">
        <v>0.5</v>
      </c>
      <c r="AA33" s="659"/>
      <c r="AB33" s="659"/>
      <c r="AC33" s="659"/>
      <c r="AD33" s="660">
        <v>8582</v>
      </c>
      <c r="AE33" s="660"/>
      <c r="AF33" s="660"/>
      <c r="AG33" s="660"/>
      <c r="AH33" s="660"/>
      <c r="AI33" s="660"/>
      <c r="AJ33" s="660"/>
      <c r="AK33" s="660"/>
      <c r="AL33" s="624">
        <v>0.1</v>
      </c>
      <c r="AM33" s="625"/>
      <c r="AN33" s="625"/>
      <c r="AO33" s="661"/>
      <c r="AP33" s="664"/>
      <c r="AQ33" s="665"/>
      <c r="AR33" s="665"/>
      <c r="AS33" s="665"/>
      <c r="AT33" s="697"/>
      <c r="AU33" s="219"/>
      <c r="AV33" s="219"/>
      <c r="AW33" s="219"/>
      <c r="AX33" s="602" t="s">
        <v>307</v>
      </c>
      <c r="AY33" s="603"/>
      <c r="AZ33" s="603"/>
      <c r="BA33" s="603"/>
      <c r="BB33" s="603"/>
      <c r="BC33" s="603"/>
      <c r="BD33" s="603"/>
      <c r="BE33" s="603"/>
      <c r="BF33" s="604"/>
      <c r="BG33" s="682">
        <v>99.3</v>
      </c>
      <c r="BH33" s="606"/>
      <c r="BI33" s="606"/>
      <c r="BJ33" s="606"/>
      <c r="BK33" s="606"/>
      <c r="BL33" s="606"/>
      <c r="BM33" s="652">
        <v>94.7</v>
      </c>
      <c r="BN33" s="606"/>
      <c r="BO33" s="606"/>
      <c r="BP33" s="606"/>
      <c r="BQ33" s="669"/>
      <c r="BR33" s="682">
        <v>96.1</v>
      </c>
      <c r="BS33" s="606"/>
      <c r="BT33" s="606"/>
      <c r="BU33" s="606"/>
      <c r="BV33" s="606"/>
      <c r="BW33" s="606"/>
      <c r="BX33" s="652">
        <v>91.8</v>
      </c>
      <c r="BY33" s="606"/>
      <c r="BZ33" s="606"/>
      <c r="CA33" s="606"/>
      <c r="CB33" s="669"/>
      <c r="CD33" s="618" t="s">
        <v>308</v>
      </c>
      <c r="CE33" s="619"/>
      <c r="CF33" s="619"/>
      <c r="CG33" s="619"/>
      <c r="CH33" s="619"/>
      <c r="CI33" s="619"/>
      <c r="CJ33" s="619"/>
      <c r="CK33" s="619"/>
      <c r="CL33" s="619"/>
      <c r="CM33" s="619"/>
      <c r="CN33" s="619"/>
      <c r="CO33" s="619"/>
      <c r="CP33" s="619"/>
      <c r="CQ33" s="620"/>
      <c r="CR33" s="621">
        <v>10840648</v>
      </c>
      <c r="CS33" s="634"/>
      <c r="CT33" s="634"/>
      <c r="CU33" s="634"/>
      <c r="CV33" s="634"/>
      <c r="CW33" s="634"/>
      <c r="CX33" s="634"/>
      <c r="CY33" s="635"/>
      <c r="CZ33" s="624">
        <v>40.9</v>
      </c>
      <c r="DA33" s="636"/>
      <c r="DB33" s="636"/>
      <c r="DC33" s="637"/>
      <c r="DD33" s="627">
        <v>6453893</v>
      </c>
      <c r="DE33" s="634"/>
      <c r="DF33" s="634"/>
      <c r="DG33" s="634"/>
      <c r="DH33" s="634"/>
      <c r="DI33" s="634"/>
      <c r="DJ33" s="634"/>
      <c r="DK33" s="635"/>
      <c r="DL33" s="627">
        <v>4921548</v>
      </c>
      <c r="DM33" s="634"/>
      <c r="DN33" s="634"/>
      <c r="DO33" s="634"/>
      <c r="DP33" s="634"/>
      <c r="DQ33" s="634"/>
      <c r="DR33" s="634"/>
      <c r="DS33" s="634"/>
      <c r="DT33" s="634"/>
      <c r="DU33" s="634"/>
      <c r="DV33" s="635"/>
      <c r="DW33" s="624">
        <v>36.700000000000003</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1690844</v>
      </c>
      <c r="S34" s="622"/>
      <c r="T34" s="622"/>
      <c r="U34" s="622"/>
      <c r="V34" s="622"/>
      <c r="W34" s="622"/>
      <c r="X34" s="622"/>
      <c r="Y34" s="623"/>
      <c r="Z34" s="659">
        <v>6.1</v>
      </c>
      <c r="AA34" s="659"/>
      <c r="AB34" s="659"/>
      <c r="AC34" s="659"/>
      <c r="AD34" s="660" t="s">
        <v>122</v>
      </c>
      <c r="AE34" s="660"/>
      <c r="AF34" s="660"/>
      <c r="AG34" s="660"/>
      <c r="AH34" s="660"/>
      <c r="AI34" s="660"/>
      <c r="AJ34" s="660"/>
      <c r="AK34" s="660"/>
      <c r="AL34" s="624" t="s">
        <v>122</v>
      </c>
      <c r="AM34" s="625"/>
      <c r="AN34" s="625"/>
      <c r="AO34" s="661"/>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18" t="s">
        <v>310</v>
      </c>
      <c r="CE34" s="619"/>
      <c r="CF34" s="619"/>
      <c r="CG34" s="619"/>
      <c r="CH34" s="619"/>
      <c r="CI34" s="619"/>
      <c r="CJ34" s="619"/>
      <c r="CK34" s="619"/>
      <c r="CL34" s="619"/>
      <c r="CM34" s="619"/>
      <c r="CN34" s="619"/>
      <c r="CO34" s="619"/>
      <c r="CP34" s="619"/>
      <c r="CQ34" s="620"/>
      <c r="CR34" s="621">
        <v>3548627</v>
      </c>
      <c r="CS34" s="622"/>
      <c r="CT34" s="622"/>
      <c r="CU34" s="622"/>
      <c r="CV34" s="622"/>
      <c r="CW34" s="622"/>
      <c r="CX34" s="622"/>
      <c r="CY34" s="623"/>
      <c r="CZ34" s="624">
        <v>13.4</v>
      </c>
      <c r="DA34" s="636"/>
      <c r="DB34" s="636"/>
      <c r="DC34" s="637"/>
      <c r="DD34" s="627">
        <v>1358412</v>
      </c>
      <c r="DE34" s="622"/>
      <c r="DF34" s="622"/>
      <c r="DG34" s="622"/>
      <c r="DH34" s="622"/>
      <c r="DI34" s="622"/>
      <c r="DJ34" s="622"/>
      <c r="DK34" s="623"/>
      <c r="DL34" s="627">
        <v>1003431</v>
      </c>
      <c r="DM34" s="622"/>
      <c r="DN34" s="622"/>
      <c r="DO34" s="622"/>
      <c r="DP34" s="622"/>
      <c r="DQ34" s="622"/>
      <c r="DR34" s="622"/>
      <c r="DS34" s="622"/>
      <c r="DT34" s="622"/>
      <c r="DU34" s="622"/>
      <c r="DV34" s="623"/>
      <c r="DW34" s="624">
        <v>7.5</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1244716</v>
      </c>
      <c r="S35" s="622"/>
      <c r="T35" s="622"/>
      <c r="U35" s="622"/>
      <c r="V35" s="622"/>
      <c r="W35" s="622"/>
      <c r="X35" s="622"/>
      <c r="Y35" s="623"/>
      <c r="Z35" s="659">
        <v>4.5</v>
      </c>
      <c r="AA35" s="659"/>
      <c r="AB35" s="659"/>
      <c r="AC35" s="659"/>
      <c r="AD35" s="660" t="s">
        <v>122</v>
      </c>
      <c r="AE35" s="660"/>
      <c r="AF35" s="660"/>
      <c r="AG35" s="660"/>
      <c r="AH35" s="660"/>
      <c r="AI35" s="660"/>
      <c r="AJ35" s="660"/>
      <c r="AK35" s="660"/>
      <c r="AL35" s="624" t="s">
        <v>122</v>
      </c>
      <c r="AM35" s="625"/>
      <c r="AN35" s="625"/>
      <c r="AO35" s="661"/>
      <c r="AP35" s="222"/>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103347</v>
      </c>
      <c r="CS35" s="634"/>
      <c r="CT35" s="634"/>
      <c r="CU35" s="634"/>
      <c r="CV35" s="634"/>
      <c r="CW35" s="634"/>
      <c r="CX35" s="634"/>
      <c r="CY35" s="635"/>
      <c r="CZ35" s="624">
        <v>0.4</v>
      </c>
      <c r="DA35" s="636"/>
      <c r="DB35" s="636"/>
      <c r="DC35" s="637"/>
      <c r="DD35" s="627">
        <v>83331</v>
      </c>
      <c r="DE35" s="634"/>
      <c r="DF35" s="634"/>
      <c r="DG35" s="634"/>
      <c r="DH35" s="634"/>
      <c r="DI35" s="634"/>
      <c r="DJ35" s="634"/>
      <c r="DK35" s="635"/>
      <c r="DL35" s="627">
        <v>80891</v>
      </c>
      <c r="DM35" s="634"/>
      <c r="DN35" s="634"/>
      <c r="DO35" s="634"/>
      <c r="DP35" s="634"/>
      <c r="DQ35" s="634"/>
      <c r="DR35" s="634"/>
      <c r="DS35" s="634"/>
      <c r="DT35" s="634"/>
      <c r="DU35" s="634"/>
      <c r="DV35" s="635"/>
      <c r="DW35" s="624">
        <v>0.6</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750459</v>
      </c>
      <c r="S36" s="622"/>
      <c r="T36" s="622"/>
      <c r="U36" s="622"/>
      <c r="V36" s="622"/>
      <c r="W36" s="622"/>
      <c r="X36" s="622"/>
      <c r="Y36" s="623"/>
      <c r="Z36" s="659">
        <v>2.7</v>
      </c>
      <c r="AA36" s="659"/>
      <c r="AB36" s="659"/>
      <c r="AC36" s="659"/>
      <c r="AD36" s="660" t="s">
        <v>122</v>
      </c>
      <c r="AE36" s="660"/>
      <c r="AF36" s="660"/>
      <c r="AG36" s="660"/>
      <c r="AH36" s="660"/>
      <c r="AI36" s="660"/>
      <c r="AJ36" s="660"/>
      <c r="AK36" s="660"/>
      <c r="AL36" s="624" t="s">
        <v>122</v>
      </c>
      <c r="AM36" s="625"/>
      <c r="AN36" s="625"/>
      <c r="AO36" s="661"/>
      <c r="AP36" s="222"/>
      <c r="AQ36" s="670" t="s">
        <v>316</v>
      </c>
      <c r="AR36" s="671"/>
      <c r="AS36" s="671"/>
      <c r="AT36" s="671"/>
      <c r="AU36" s="671"/>
      <c r="AV36" s="671"/>
      <c r="AW36" s="671"/>
      <c r="AX36" s="671"/>
      <c r="AY36" s="672"/>
      <c r="AZ36" s="676">
        <v>3071657</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88250</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3450708</v>
      </c>
      <c r="CS36" s="622"/>
      <c r="CT36" s="622"/>
      <c r="CU36" s="622"/>
      <c r="CV36" s="622"/>
      <c r="CW36" s="622"/>
      <c r="CX36" s="622"/>
      <c r="CY36" s="623"/>
      <c r="CZ36" s="624">
        <v>13</v>
      </c>
      <c r="DA36" s="636"/>
      <c r="DB36" s="636"/>
      <c r="DC36" s="637"/>
      <c r="DD36" s="627">
        <v>2666346</v>
      </c>
      <c r="DE36" s="622"/>
      <c r="DF36" s="622"/>
      <c r="DG36" s="622"/>
      <c r="DH36" s="622"/>
      <c r="DI36" s="622"/>
      <c r="DJ36" s="622"/>
      <c r="DK36" s="623"/>
      <c r="DL36" s="627">
        <v>1888393</v>
      </c>
      <c r="DM36" s="622"/>
      <c r="DN36" s="622"/>
      <c r="DO36" s="622"/>
      <c r="DP36" s="622"/>
      <c r="DQ36" s="622"/>
      <c r="DR36" s="622"/>
      <c r="DS36" s="622"/>
      <c r="DT36" s="622"/>
      <c r="DU36" s="622"/>
      <c r="DV36" s="623"/>
      <c r="DW36" s="624">
        <v>14.1</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240229</v>
      </c>
      <c r="S37" s="622"/>
      <c r="T37" s="622"/>
      <c r="U37" s="622"/>
      <c r="V37" s="622"/>
      <c r="W37" s="622"/>
      <c r="X37" s="622"/>
      <c r="Y37" s="623"/>
      <c r="Z37" s="659">
        <v>0.9</v>
      </c>
      <c r="AA37" s="659"/>
      <c r="AB37" s="659"/>
      <c r="AC37" s="659"/>
      <c r="AD37" s="660">
        <v>8</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439000</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-25488</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1695340</v>
      </c>
      <c r="CS37" s="634"/>
      <c r="CT37" s="634"/>
      <c r="CU37" s="634"/>
      <c r="CV37" s="634"/>
      <c r="CW37" s="634"/>
      <c r="CX37" s="634"/>
      <c r="CY37" s="635"/>
      <c r="CZ37" s="624">
        <v>6.4</v>
      </c>
      <c r="DA37" s="636"/>
      <c r="DB37" s="636"/>
      <c r="DC37" s="637"/>
      <c r="DD37" s="627">
        <v>1691740</v>
      </c>
      <c r="DE37" s="634"/>
      <c r="DF37" s="634"/>
      <c r="DG37" s="634"/>
      <c r="DH37" s="634"/>
      <c r="DI37" s="634"/>
      <c r="DJ37" s="634"/>
      <c r="DK37" s="635"/>
      <c r="DL37" s="627">
        <v>1674852</v>
      </c>
      <c r="DM37" s="634"/>
      <c r="DN37" s="634"/>
      <c r="DO37" s="634"/>
      <c r="DP37" s="634"/>
      <c r="DQ37" s="634"/>
      <c r="DR37" s="634"/>
      <c r="DS37" s="634"/>
      <c r="DT37" s="634"/>
      <c r="DU37" s="634"/>
      <c r="DV37" s="635"/>
      <c r="DW37" s="624">
        <v>12.5</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2157726</v>
      </c>
      <c r="S38" s="622"/>
      <c r="T38" s="622"/>
      <c r="U38" s="622"/>
      <c r="V38" s="622"/>
      <c r="W38" s="622"/>
      <c r="X38" s="622"/>
      <c r="Y38" s="623"/>
      <c r="Z38" s="659">
        <v>7.8</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4020</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6762</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2628637</v>
      </c>
      <c r="CS38" s="622"/>
      <c r="CT38" s="622"/>
      <c r="CU38" s="622"/>
      <c r="CV38" s="622"/>
      <c r="CW38" s="622"/>
      <c r="CX38" s="622"/>
      <c r="CY38" s="623"/>
      <c r="CZ38" s="624">
        <v>9.9</v>
      </c>
      <c r="DA38" s="636"/>
      <c r="DB38" s="636"/>
      <c r="DC38" s="637"/>
      <c r="DD38" s="627">
        <v>2089823</v>
      </c>
      <c r="DE38" s="622"/>
      <c r="DF38" s="622"/>
      <c r="DG38" s="622"/>
      <c r="DH38" s="622"/>
      <c r="DI38" s="622"/>
      <c r="DJ38" s="622"/>
      <c r="DK38" s="623"/>
      <c r="DL38" s="627">
        <v>1948833</v>
      </c>
      <c r="DM38" s="622"/>
      <c r="DN38" s="622"/>
      <c r="DO38" s="622"/>
      <c r="DP38" s="622"/>
      <c r="DQ38" s="622"/>
      <c r="DR38" s="622"/>
      <c r="DS38" s="622"/>
      <c r="DT38" s="622"/>
      <c r="DU38" s="622"/>
      <c r="DV38" s="623"/>
      <c r="DW38" s="624">
        <v>14.5</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t="s">
        <v>122</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10596</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962329</v>
      </c>
      <c r="CS39" s="634"/>
      <c r="CT39" s="634"/>
      <c r="CU39" s="634"/>
      <c r="CV39" s="634"/>
      <c r="CW39" s="634"/>
      <c r="CX39" s="634"/>
      <c r="CY39" s="635"/>
      <c r="CZ39" s="624">
        <v>3.6</v>
      </c>
      <c r="DA39" s="636"/>
      <c r="DB39" s="636"/>
      <c r="DC39" s="637"/>
      <c r="DD39" s="627">
        <v>116981</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72726</v>
      </c>
      <c r="S40" s="622"/>
      <c r="T40" s="622"/>
      <c r="U40" s="622"/>
      <c r="V40" s="622"/>
      <c r="W40" s="622"/>
      <c r="X40" s="622"/>
      <c r="Y40" s="623"/>
      <c r="Z40" s="659">
        <v>0.3</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23"/>
      <c r="BM40" s="619" t="s">
        <v>334</v>
      </c>
      <c r="BN40" s="619"/>
      <c r="BO40" s="619"/>
      <c r="BP40" s="619"/>
      <c r="BQ40" s="619"/>
      <c r="BR40" s="619"/>
      <c r="BS40" s="619"/>
      <c r="BT40" s="619"/>
      <c r="BU40" s="620"/>
      <c r="BV40" s="621">
        <v>102</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147000</v>
      </c>
      <c r="CS40" s="622"/>
      <c r="CT40" s="622"/>
      <c r="CU40" s="622"/>
      <c r="CV40" s="622"/>
      <c r="CW40" s="622"/>
      <c r="CX40" s="622"/>
      <c r="CY40" s="623"/>
      <c r="CZ40" s="624">
        <v>0.6</v>
      </c>
      <c r="DA40" s="636"/>
      <c r="DB40" s="636"/>
      <c r="DC40" s="637"/>
      <c r="DD40" s="627">
        <v>139000</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27508162</v>
      </c>
      <c r="S41" s="646"/>
      <c r="T41" s="646"/>
      <c r="U41" s="646"/>
      <c r="V41" s="646"/>
      <c r="W41" s="646"/>
      <c r="X41" s="646"/>
      <c r="Y41" s="649"/>
      <c r="Z41" s="650">
        <v>100</v>
      </c>
      <c r="AA41" s="650"/>
      <c r="AB41" s="650"/>
      <c r="AC41" s="650"/>
      <c r="AD41" s="651">
        <v>13329749</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600155</v>
      </c>
      <c r="BA41" s="622"/>
      <c r="BB41" s="622"/>
      <c r="BC41" s="622"/>
      <c r="BD41" s="634"/>
      <c r="BE41" s="634"/>
      <c r="BF41" s="657"/>
      <c r="BG41" s="662"/>
      <c r="BH41" s="663"/>
      <c r="BI41" s="663"/>
      <c r="BJ41" s="663"/>
      <c r="BK41" s="663"/>
      <c r="BL41" s="223"/>
      <c r="BM41" s="619" t="s">
        <v>338</v>
      </c>
      <c r="BN41" s="619"/>
      <c r="BO41" s="619"/>
      <c r="BP41" s="619"/>
      <c r="BQ41" s="619"/>
      <c r="BR41" s="619"/>
      <c r="BS41" s="619"/>
      <c r="BT41" s="619"/>
      <c r="BU41" s="620"/>
      <c r="BV41" s="621" t="s">
        <v>122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340</v>
      </c>
      <c r="AR42" s="667"/>
      <c r="AS42" s="667"/>
      <c r="AT42" s="667"/>
      <c r="AU42" s="667"/>
      <c r="AV42" s="667"/>
      <c r="AW42" s="667"/>
      <c r="AX42" s="667"/>
      <c r="AY42" s="668"/>
      <c r="AZ42" s="605">
        <v>2028482</v>
      </c>
      <c r="BA42" s="646"/>
      <c r="BB42" s="646"/>
      <c r="BC42" s="646"/>
      <c r="BD42" s="606"/>
      <c r="BE42" s="606"/>
      <c r="BF42" s="669"/>
      <c r="BG42" s="664"/>
      <c r="BH42" s="665"/>
      <c r="BI42" s="665"/>
      <c r="BJ42" s="665"/>
      <c r="BK42" s="665"/>
      <c r="BL42" s="224"/>
      <c r="BM42" s="603" t="s">
        <v>341</v>
      </c>
      <c r="BN42" s="603"/>
      <c r="BO42" s="603"/>
      <c r="BP42" s="603"/>
      <c r="BQ42" s="603"/>
      <c r="BR42" s="603"/>
      <c r="BS42" s="603"/>
      <c r="BT42" s="603"/>
      <c r="BU42" s="604"/>
      <c r="BV42" s="605">
        <v>446</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3113536</v>
      </c>
      <c r="CS42" s="634"/>
      <c r="CT42" s="634"/>
      <c r="CU42" s="634"/>
      <c r="CV42" s="634"/>
      <c r="CW42" s="634"/>
      <c r="CX42" s="634"/>
      <c r="CY42" s="635"/>
      <c r="CZ42" s="624">
        <v>11.8</v>
      </c>
      <c r="DA42" s="636"/>
      <c r="DB42" s="636"/>
      <c r="DC42" s="637"/>
      <c r="DD42" s="627">
        <v>681559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14" t="s">
        <v>343</v>
      </c>
      <c r="CD43" s="618" t="s">
        <v>344</v>
      </c>
      <c r="CE43" s="619"/>
      <c r="CF43" s="619"/>
      <c r="CG43" s="619"/>
      <c r="CH43" s="619"/>
      <c r="CI43" s="619"/>
      <c r="CJ43" s="619"/>
      <c r="CK43" s="619"/>
      <c r="CL43" s="619"/>
      <c r="CM43" s="619"/>
      <c r="CN43" s="619"/>
      <c r="CO43" s="619"/>
      <c r="CP43" s="619"/>
      <c r="CQ43" s="620"/>
      <c r="CR43" s="621">
        <v>276782</v>
      </c>
      <c r="CS43" s="634"/>
      <c r="CT43" s="634"/>
      <c r="CU43" s="634"/>
      <c r="CV43" s="634"/>
      <c r="CW43" s="634"/>
      <c r="CX43" s="634"/>
      <c r="CY43" s="635"/>
      <c r="CZ43" s="624">
        <v>1</v>
      </c>
      <c r="DA43" s="636"/>
      <c r="DB43" s="636"/>
      <c r="DC43" s="637"/>
      <c r="DD43" s="627">
        <v>269932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3034529</v>
      </c>
      <c r="CS44" s="622"/>
      <c r="CT44" s="622"/>
      <c r="CU44" s="622"/>
      <c r="CV44" s="622"/>
      <c r="CW44" s="622"/>
      <c r="CX44" s="622"/>
      <c r="CY44" s="623"/>
      <c r="CZ44" s="624">
        <v>11.5</v>
      </c>
      <c r="DA44" s="625"/>
      <c r="DB44" s="625"/>
      <c r="DC44" s="626"/>
      <c r="DD44" s="627">
        <v>612745</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891340</v>
      </c>
      <c r="CS45" s="634"/>
      <c r="CT45" s="634"/>
      <c r="CU45" s="634"/>
      <c r="CV45" s="634"/>
      <c r="CW45" s="634"/>
      <c r="CX45" s="634"/>
      <c r="CY45" s="635"/>
      <c r="CZ45" s="624">
        <v>3.4</v>
      </c>
      <c r="DA45" s="636"/>
      <c r="DB45" s="636"/>
      <c r="DC45" s="637"/>
      <c r="DD45" s="627">
        <v>4826</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25"/>
      <c r="CD46" s="642"/>
      <c r="CE46" s="643"/>
      <c r="CF46" s="618" t="s">
        <v>349</v>
      </c>
      <c r="CG46" s="619"/>
      <c r="CH46" s="619"/>
      <c r="CI46" s="619"/>
      <c r="CJ46" s="619"/>
      <c r="CK46" s="619"/>
      <c r="CL46" s="619"/>
      <c r="CM46" s="619"/>
      <c r="CN46" s="619"/>
      <c r="CO46" s="619"/>
      <c r="CP46" s="619"/>
      <c r="CQ46" s="620"/>
      <c r="CR46" s="621">
        <v>2020879</v>
      </c>
      <c r="CS46" s="622"/>
      <c r="CT46" s="622"/>
      <c r="CU46" s="622"/>
      <c r="CV46" s="622"/>
      <c r="CW46" s="622"/>
      <c r="CX46" s="622"/>
      <c r="CY46" s="623"/>
      <c r="CZ46" s="624">
        <v>7.6</v>
      </c>
      <c r="DA46" s="625"/>
      <c r="DB46" s="625"/>
      <c r="DC46" s="626"/>
      <c r="DD46" s="627">
        <v>602775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25"/>
      <c r="CD47" s="642"/>
      <c r="CE47" s="643"/>
      <c r="CF47" s="618" t="s">
        <v>350</v>
      </c>
      <c r="CG47" s="619"/>
      <c r="CH47" s="619"/>
      <c r="CI47" s="619"/>
      <c r="CJ47" s="619"/>
      <c r="CK47" s="619"/>
      <c r="CL47" s="619"/>
      <c r="CM47" s="619"/>
      <c r="CN47" s="619"/>
      <c r="CO47" s="619"/>
      <c r="CP47" s="619"/>
      <c r="CQ47" s="620"/>
      <c r="CR47" s="621">
        <v>79007</v>
      </c>
      <c r="CS47" s="634"/>
      <c r="CT47" s="634"/>
      <c r="CU47" s="634"/>
      <c r="CV47" s="634"/>
      <c r="CW47" s="634"/>
      <c r="CX47" s="634"/>
      <c r="CY47" s="635"/>
      <c r="CZ47" s="624">
        <v>0.3</v>
      </c>
      <c r="DA47" s="636"/>
      <c r="DB47" s="636"/>
      <c r="DC47" s="637"/>
      <c r="DD47" s="627">
        <v>68814</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25"/>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25"/>
      <c r="CD49" s="602" t="s">
        <v>352</v>
      </c>
      <c r="CE49" s="603"/>
      <c r="CF49" s="603"/>
      <c r="CG49" s="603"/>
      <c r="CH49" s="603"/>
      <c r="CI49" s="603"/>
      <c r="CJ49" s="603"/>
      <c r="CK49" s="603"/>
      <c r="CL49" s="603"/>
      <c r="CM49" s="603"/>
      <c r="CN49" s="603"/>
      <c r="CO49" s="603"/>
      <c r="CP49" s="603"/>
      <c r="CQ49" s="604"/>
      <c r="CR49" s="605">
        <v>26475519</v>
      </c>
      <c r="CS49" s="606"/>
      <c r="CT49" s="606"/>
      <c r="CU49" s="606"/>
      <c r="CV49" s="606"/>
      <c r="CW49" s="606"/>
      <c r="CX49" s="606"/>
      <c r="CY49" s="607"/>
      <c r="CZ49" s="608">
        <v>100</v>
      </c>
      <c r="DA49" s="609"/>
      <c r="DB49" s="609"/>
      <c r="DC49" s="610"/>
      <c r="DD49" s="611">
        <v>15616531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Wksthn7dnc7dWM/UHbNRZ7vDp84vCh7pPuR66Zu3ryq2rg940PLWUDvfsdZVX1vvSHul7jkld5nz0xDi5mlGzA==" saltValue="CaM2BoUScsLJIWmrFZi5a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2" sqref="A2:BI2"/>
    </sheetView>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091" t="s">
        <v>354</v>
      </c>
      <c r="DK2" s="1092"/>
      <c r="DL2" s="1092"/>
      <c r="DM2" s="1092"/>
      <c r="DN2" s="1092"/>
      <c r="DO2" s="1093"/>
      <c r="DP2" s="228"/>
      <c r="DQ2" s="1091" t="s">
        <v>355</v>
      </c>
      <c r="DR2" s="1092"/>
      <c r="DS2" s="1092"/>
      <c r="DT2" s="1092"/>
      <c r="DU2" s="1092"/>
      <c r="DV2" s="1092"/>
      <c r="DW2" s="1092"/>
      <c r="DX2" s="1092"/>
      <c r="DY2" s="1092"/>
      <c r="DZ2" s="1093"/>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32"/>
      <c r="BA4" s="232"/>
      <c r="BB4" s="232"/>
      <c r="BC4" s="232"/>
      <c r="BD4" s="232"/>
      <c r="BE4" s="233"/>
      <c r="BF4" s="233"/>
      <c r="BG4" s="233"/>
      <c r="BH4" s="233"/>
      <c r="BI4" s="233"/>
      <c r="BJ4" s="233"/>
      <c r="BK4" s="233"/>
      <c r="BL4" s="233"/>
      <c r="BM4" s="233"/>
      <c r="BN4" s="233"/>
      <c r="BO4" s="233"/>
      <c r="BP4" s="233"/>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34"/>
    </row>
    <row r="5" spans="1:131" s="235" customFormat="1" ht="26.25" customHeight="1" x14ac:dyDescent="0.15">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32"/>
      <c r="BA5" s="232"/>
      <c r="BB5" s="232"/>
      <c r="BC5" s="232"/>
      <c r="BD5" s="232"/>
      <c r="BE5" s="233"/>
      <c r="BF5" s="233"/>
      <c r="BG5" s="233"/>
      <c r="BH5" s="233"/>
      <c r="BI5" s="233"/>
      <c r="BJ5" s="233"/>
      <c r="BK5" s="233"/>
      <c r="BL5" s="233"/>
      <c r="BM5" s="233"/>
      <c r="BN5" s="233"/>
      <c r="BO5" s="233"/>
      <c r="BP5" s="233"/>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34"/>
    </row>
    <row r="6" spans="1:131" s="235"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32"/>
      <c r="BA6" s="232"/>
      <c r="BB6" s="232"/>
      <c r="BC6" s="232"/>
      <c r="BD6" s="232"/>
      <c r="BE6" s="233"/>
      <c r="BF6" s="233"/>
      <c r="BG6" s="233"/>
      <c r="BH6" s="233"/>
      <c r="BI6" s="233"/>
      <c r="BJ6" s="233"/>
      <c r="BK6" s="233"/>
      <c r="BL6" s="233"/>
      <c r="BM6" s="233"/>
      <c r="BN6" s="233"/>
      <c r="BO6" s="233"/>
      <c r="BP6" s="233"/>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34"/>
    </row>
    <row r="7" spans="1:131" s="235" customFormat="1" ht="26.25" customHeight="1" thickTop="1" x14ac:dyDescent="0.15">
      <c r="A7" s="236">
        <v>1</v>
      </c>
      <c r="B7" s="1047" t="s">
        <v>375</v>
      </c>
      <c r="C7" s="1048"/>
      <c r="D7" s="1048"/>
      <c r="E7" s="1048"/>
      <c r="F7" s="1048"/>
      <c r="G7" s="1048"/>
      <c r="H7" s="1048"/>
      <c r="I7" s="1048"/>
      <c r="J7" s="1048"/>
      <c r="K7" s="1048"/>
      <c r="L7" s="1048"/>
      <c r="M7" s="1048"/>
      <c r="N7" s="1048"/>
      <c r="O7" s="1048"/>
      <c r="P7" s="1049"/>
      <c r="Q7" s="1102">
        <v>27523</v>
      </c>
      <c r="R7" s="1103"/>
      <c r="S7" s="1103"/>
      <c r="T7" s="1103"/>
      <c r="U7" s="1103"/>
      <c r="V7" s="1103">
        <v>26490</v>
      </c>
      <c r="W7" s="1103"/>
      <c r="X7" s="1103"/>
      <c r="Y7" s="1103"/>
      <c r="Z7" s="1103"/>
      <c r="AA7" s="1103">
        <v>1033</v>
      </c>
      <c r="AB7" s="1103"/>
      <c r="AC7" s="1103"/>
      <c r="AD7" s="1103"/>
      <c r="AE7" s="1104"/>
      <c r="AF7" s="1105">
        <v>947</v>
      </c>
      <c r="AG7" s="1106"/>
      <c r="AH7" s="1106"/>
      <c r="AI7" s="1106"/>
      <c r="AJ7" s="1107"/>
      <c r="AK7" s="1108">
        <v>63</v>
      </c>
      <c r="AL7" s="1109"/>
      <c r="AM7" s="1109"/>
      <c r="AN7" s="1109"/>
      <c r="AO7" s="1109"/>
      <c r="AP7" s="1109">
        <v>30830</v>
      </c>
      <c r="AQ7" s="1109"/>
      <c r="AR7" s="1109"/>
      <c r="AS7" s="1109"/>
      <c r="AT7" s="1109"/>
      <c r="AU7" s="1110"/>
      <c r="AV7" s="1110"/>
      <c r="AW7" s="1110"/>
      <c r="AX7" s="1110"/>
      <c r="AY7" s="1111"/>
      <c r="AZ7" s="232"/>
      <c r="BA7" s="232"/>
      <c r="BB7" s="232"/>
      <c r="BC7" s="232"/>
      <c r="BD7" s="232"/>
      <c r="BE7" s="233"/>
      <c r="BF7" s="233"/>
      <c r="BG7" s="233"/>
      <c r="BH7" s="233"/>
      <c r="BI7" s="233"/>
      <c r="BJ7" s="233"/>
      <c r="BK7" s="233"/>
      <c r="BL7" s="233"/>
      <c r="BM7" s="233"/>
      <c r="BN7" s="233"/>
      <c r="BO7" s="233"/>
      <c r="BP7" s="233"/>
      <c r="BQ7" s="236">
        <v>1</v>
      </c>
      <c r="BR7" s="237" t="s">
        <v>560</v>
      </c>
      <c r="BS7" s="1099" t="s">
        <v>558</v>
      </c>
      <c r="BT7" s="1100"/>
      <c r="BU7" s="1100"/>
      <c r="BV7" s="1100"/>
      <c r="BW7" s="1100"/>
      <c r="BX7" s="1100"/>
      <c r="BY7" s="1100"/>
      <c r="BZ7" s="1100"/>
      <c r="CA7" s="1100"/>
      <c r="CB7" s="1100"/>
      <c r="CC7" s="1100"/>
      <c r="CD7" s="1100"/>
      <c r="CE7" s="1100"/>
      <c r="CF7" s="1100"/>
      <c r="CG7" s="1112"/>
      <c r="CH7" s="1096" t="s">
        <v>552</v>
      </c>
      <c r="CI7" s="1097"/>
      <c r="CJ7" s="1097"/>
      <c r="CK7" s="1097"/>
      <c r="CL7" s="1098"/>
      <c r="CM7" s="1096">
        <v>952</v>
      </c>
      <c r="CN7" s="1097"/>
      <c r="CO7" s="1097"/>
      <c r="CP7" s="1097"/>
      <c r="CQ7" s="1098"/>
      <c r="CR7" s="1096">
        <v>6</v>
      </c>
      <c r="CS7" s="1097"/>
      <c r="CT7" s="1097"/>
      <c r="CU7" s="1097"/>
      <c r="CV7" s="1098"/>
      <c r="CW7" s="1096" t="s">
        <v>552</v>
      </c>
      <c r="CX7" s="1097"/>
      <c r="CY7" s="1097"/>
      <c r="CZ7" s="1097"/>
      <c r="DA7" s="1098"/>
      <c r="DB7" s="1096" t="s">
        <v>552</v>
      </c>
      <c r="DC7" s="1097"/>
      <c r="DD7" s="1097"/>
      <c r="DE7" s="1097"/>
      <c r="DF7" s="1098"/>
      <c r="DG7" s="1096" t="s">
        <v>552</v>
      </c>
      <c r="DH7" s="1097"/>
      <c r="DI7" s="1097"/>
      <c r="DJ7" s="1097"/>
      <c r="DK7" s="1098"/>
      <c r="DL7" s="1096">
        <v>486</v>
      </c>
      <c r="DM7" s="1097"/>
      <c r="DN7" s="1097"/>
      <c r="DO7" s="1097"/>
      <c r="DP7" s="1098"/>
      <c r="DQ7" s="1096">
        <v>355</v>
      </c>
      <c r="DR7" s="1097"/>
      <c r="DS7" s="1097"/>
      <c r="DT7" s="1097"/>
      <c r="DU7" s="1098"/>
      <c r="DV7" s="1099"/>
      <c r="DW7" s="1100"/>
      <c r="DX7" s="1100"/>
      <c r="DY7" s="1100"/>
      <c r="DZ7" s="1101"/>
      <c r="EA7" s="234"/>
    </row>
    <row r="8" spans="1:131" s="235" customFormat="1" ht="26.25" customHeight="1" x14ac:dyDescent="0.15">
      <c r="A8" s="238">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32"/>
      <c r="BA8" s="232"/>
      <c r="BB8" s="232"/>
      <c r="BC8" s="232"/>
      <c r="BD8" s="232"/>
      <c r="BE8" s="233"/>
      <c r="BF8" s="233"/>
      <c r="BG8" s="233"/>
      <c r="BH8" s="233"/>
      <c r="BI8" s="233"/>
      <c r="BJ8" s="233"/>
      <c r="BK8" s="233"/>
      <c r="BL8" s="233"/>
      <c r="BM8" s="233"/>
      <c r="BN8" s="233"/>
      <c r="BO8" s="233"/>
      <c r="BP8" s="233"/>
      <c r="BQ8" s="238">
        <v>2</v>
      </c>
      <c r="BR8" s="239"/>
      <c r="BS8" s="992" t="s">
        <v>559</v>
      </c>
      <c r="BT8" s="993"/>
      <c r="BU8" s="993"/>
      <c r="BV8" s="993"/>
      <c r="BW8" s="993"/>
      <c r="BX8" s="993"/>
      <c r="BY8" s="993"/>
      <c r="BZ8" s="993"/>
      <c r="CA8" s="993"/>
      <c r="CB8" s="993"/>
      <c r="CC8" s="993"/>
      <c r="CD8" s="993"/>
      <c r="CE8" s="993"/>
      <c r="CF8" s="993"/>
      <c r="CG8" s="1014"/>
      <c r="CH8" s="989">
        <v>22</v>
      </c>
      <c r="CI8" s="990"/>
      <c r="CJ8" s="990"/>
      <c r="CK8" s="990"/>
      <c r="CL8" s="991"/>
      <c r="CM8" s="989">
        <v>191</v>
      </c>
      <c r="CN8" s="990"/>
      <c r="CO8" s="990"/>
      <c r="CP8" s="990"/>
      <c r="CQ8" s="991"/>
      <c r="CR8" s="989">
        <v>51</v>
      </c>
      <c r="CS8" s="990"/>
      <c r="CT8" s="990"/>
      <c r="CU8" s="990"/>
      <c r="CV8" s="991"/>
      <c r="CW8" s="989" t="s">
        <v>552</v>
      </c>
      <c r="CX8" s="990"/>
      <c r="CY8" s="990"/>
      <c r="CZ8" s="990"/>
      <c r="DA8" s="991"/>
      <c r="DB8" s="989" t="s">
        <v>552</v>
      </c>
      <c r="DC8" s="990"/>
      <c r="DD8" s="990"/>
      <c r="DE8" s="990"/>
      <c r="DF8" s="991"/>
      <c r="DG8" s="989" t="s">
        <v>552</v>
      </c>
      <c r="DH8" s="990"/>
      <c r="DI8" s="990"/>
      <c r="DJ8" s="990"/>
      <c r="DK8" s="991"/>
      <c r="DL8" s="989" t="s">
        <v>552</v>
      </c>
      <c r="DM8" s="990"/>
      <c r="DN8" s="990"/>
      <c r="DO8" s="990"/>
      <c r="DP8" s="991"/>
      <c r="DQ8" s="989" t="s">
        <v>552</v>
      </c>
      <c r="DR8" s="990"/>
      <c r="DS8" s="990"/>
      <c r="DT8" s="990"/>
      <c r="DU8" s="991"/>
      <c r="DV8" s="992"/>
      <c r="DW8" s="993"/>
      <c r="DX8" s="993"/>
      <c r="DY8" s="993"/>
      <c r="DZ8" s="994"/>
      <c r="EA8" s="234"/>
    </row>
    <row r="9" spans="1:131" s="235" customFormat="1" ht="26.25" customHeight="1" x14ac:dyDescent="0.15">
      <c r="A9" s="238">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32"/>
      <c r="BA9" s="232"/>
      <c r="BB9" s="232"/>
      <c r="BC9" s="232"/>
      <c r="BD9" s="232"/>
      <c r="BE9" s="233"/>
      <c r="BF9" s="233"/>
      <c r="BG9" s="233"/>
      <c r="BH9" s="233"/>
      <c r="BI9" s="233"/>
      <c r="BJ9" s="233"/>
      <c r="BK9" s="233"/>
      <c r="BL9" s="233"/>
      <c r="BM9" s="233"/>
      <c r="BN9" s="233"/>
      <c r="BO9" s="233"/>
      <c r="BP9" s="233"/>
      <c r="BQ9" s="238">
        <v>3</v>
      </c>
      <c r="BR9" s="239"/>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34"/>
    </row>
    <row r="10" spans="1:131" s="235" customFormat="1" ht="26.25" customHeight="1" x14ac:dyDescent="0.15">
      <c r="A10" s="238">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32"/>
      <c r="BA10" s="232"/>
      <c r="BB10" s="232"/>
      <c r="BC10" s="232"/>
      <c r="BD10" s="232"/>
      <c r="BE10" s="233"/>
      <c r="BF10" s="233"/>
      <c r="BG10" s="233"/>
      <c r="BH10" s="233"/>
      <c r="BI10" s="233"/>
      <c r="BJ10" s="233"/>
      <c r="BK10" s="233"/>
      <c r="BL10" s="233"/>
      <c r="BM10" s="233"/>
      <c r="BN10" s="233"/>
      <c r="BO10" s="233"/>
      <c r="BP10" s="233"/>
      <c r="BQ10" s="238">
        <v>4</v>
      </c>
      <c r="BR10" s="239"/>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34"/>
    </row>
    <row r="11" spans="1:131" s="235" customFormat="1" ht="26.25" customHeight="1" x14ac:dyDescent="0.15">
      <c r="A11" s="238">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32"/>
      <c r="BA11" s="232"/>
      <c r="BB11" s="232"/>
      <c r="BC11" s="232"/>
      <c r="BD11" s="232"/>
      <c r="BE11" s="233"/>
      <c r="BF11" s="233"/>
      <c r="BG11" s="233"/>
      <c r="BH11" s="233"/>
      <c r="BI11" s="233"/>
      <c r="BJ11" s="233"/>
      <c r="BK11" s="233"/>
      <c r="BL11" s="233"/>
      <c r="BM11" s="233"/>
      <c r="BN11" s="233"/>
      <c r="BO11" s="233"/>
      <c r="BP11" s="233"/>
      <c r="BQ11" s="238">
        <v>5</v>
      </c>
      <c r="BR11" s="239"/>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34"/>
    </row>
    <row r="12" spans="1:131" s="235" customFormat="1" ht="26.25" customHeight="1" x14ac:dyDescent="0.15">
      <c r="A12" s="238">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32"/>
      <c r="BA12" s="232"/>
      <c r="BB12" s="232"/>
      <c r="BC12" s="232"/>
      <c r="BD12" s="232"/>
      <c r="BE12" s="233"/>
      <c r="BF12" s="233"/>
      <c r="BG12" s="233"/>
      <c r="BH12" s="233"/>
      <c r="BI12" s="233"/>
      <c r="BJ12" s="233"/>
      <c r="BK12" s="233"/>
      <c r="BL12" s="233"/>
      <c r="BM12" s="233"/>
      <c r="BN12" s="233"/>
      <c r="BO12" s="233"/>
      <c r="BP12" s="233"/>
      <c r="BQ12" s="238">
        <v>6</v>
      </c>
      <c r="BR12" s="239"/>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34"/>
    </row>
    <row r="13" spans="1:131" s="235" customFormat="1" ht="26.25" customHeight="1" x14ac:dyDescent="0.15">
      <c r="A13" s="238">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32"/>
      <c r="BA13" s="232"/>
      <c r="BB13" s="232"/>
      <c r="BC13" s="232"/>
      <c r="BD13" s="232"/>
      <c r="BE13" s="233"/>
      <c r="BF13" s="233"/>
      <c r="BG13" s="233"/>
      <c r="BH13" s="233"/>
      <c r="BI13" s="233"/>
      <c r="BJ13" s="233"/>
      <c r="BK13" s="233"/>
      <c r="BL13" s="233"/>
      <c r="BM13" s="233"/>
      <c r="BN13" s="233"/>
      <c r="BO13" s="233"/>
      <c r="BP13" s="233"/>
      <c r="BQ13" s="238">
        <v>7</v>
      </c>
      <c r="BR13" s="239"/>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34"/>
    </row>
    <row r="14" spans="1:131" s="235" customFormat="1" ht="26.25" customHeight="1" x14ac:dyDescent="0.15">
      <c r="A14" s="238">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32"/>
      <c r="BA14" s="232"/>
      <c r="BB14" s="232"/>
      <c r="BC14" s="232"/>
      <c r="BD14" s="232"/>
      <c r="BE14" s="233"/>
      <c r="BF14" s="233"/>
      <c r="BG14" s="233"/>
      <c r="BH14" s="233"/>
      <c r="BI14" s="233"/>
      <c r="BJ14" s="233"/>
      <c r="BK14" s="233"/>
      <c r="BL14" s="233"/>
      <c r="BM14" s="233"/>
      <c r="BN14" s="233"/>
      <c r="BO14" s="233"/>
      <c r="BP14" s="233"/>
      <c r="BQ14" s="238">
        <v>8</v>
      </c>
      <c r="BR14" s="239"/>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34"/>
    </row>
    <row r="15" spans="1:131" s="235" customFormat="1" ht="26.25" customHeight="1" x14ac:dyDescent="0.15">
      <c r="A15" s="238">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32"/>
      <c r="BA15" s="232"/>
      <c r="BB15" s="232"/>
      <c r="BC15" s="232"/>
      <c r="BD15" s="232"/>
      <c r="BE15" s="233"/>
      <c r="BF15" s="233"/>
      <c r="BG15" s="233"/>
      <c r="BH15" s="233"/>
      <c r="BI15" s="233"/>
      <c r="BJ15" s="233"/>
      <c r="BK15" s="233"/>
      <c r="BL15" s="233"/>
      <c r="BM15" s="233"/>
      <c r="BN15" s="233"/>
      <c r="BO15" s="233"/>
      <c r="BP15" s="233"/>
      <c r="BQ15" s="238">
        <v>9</v>
      </c>
      <c r="BR15" s="239"/>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34"/>
    </row>
    <row r="16" spans="1:131" s="235" customFormat="1" ht="26.25" customHeight="1" x14ac:dyDescent="0.15">
      <c r="A16" s="238">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32"/>
      <c r="BA16" s="232"/>
      <c r="BB16" s="232"/>
      <c r="BC16" s="232"/>
      <c r="BD16" s="232"/>
      <c r="BE16" s="233"/>
      <c r="BF16" s="233"/>
      <c r="BG16" s="233"/>
      <c r="BH16" s="233"/>
      <c r="BI16" s="233"/>
      <c r="BJ16" s="233"/>
      <c r="BK16" s="233"/>
      <c r="BL16" s="233"/>
      <c r="BM16" s="233"/>
      <c r="BN16" s="233"/>
      <c r="BO16" s="233"/>
      <c r="BP16" s="233"/>
      <c r="BQ16" s="238">
        <v>10</v>
      </c>
      <c r="BR16" s="239"/>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34"/>
    </row>
    <row r="17" spans="1:131" s="235" customFormat="1" ht="26.25" customHeight="1" x14ac:dyDescent="0.15">
      <c r="A17" s="238">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32"/>
      <c r="BA17" s="232"/>
      <c r="BB17" s="232"/>
      <c r="BC17" s="232"/>
      <c r="BD17" s="232"/>
      <c r="BE17" s="233"/>
      <c r="BF17" s="233"/>
      <c r="BG17" s="233"/>
      <c r="BH17" s="233"/>
      <c r="BI17" s="233"/>
      <c r="BJ17" s="233"/>
      <c r="BK17" s="233"/>
      <c r="BL17" s="233"/>
      <c r="BM17" s="233"/>
      <c r="BN17" s="233"/>
      <c r="BO17" s="233"/>
      <c r="BP17" s="233"/>
      <c r="BQ17" s="238">
        <v>11</v>
      </c>
      <c r="BR17" s="239"/>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34"/>
    </row>
    <row r="18" spans="1:131" s="235" customFormat="1" ht="26.25" customHeight="1" x14ac:dyDescent="0.15">
      <c r="A18" s="238">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32"/>
      <c r="BA18" s="232"/>
      <c r="BB18" s="232"/>
      <c r="BC18" s="232"/>
      <c r="BD18" s="232"/>
      <c r="BE18" s="233"/>
      <c r="BF18" s="233"/>
      <c r="BG18" s="233"/>
      <c r="BH18" s="233"/>
      <c r="BI18" s="233"/>
      <c r="BJ18" s="233"/>
      <c r="BK18" s="233"/>
      <c r="BL18" s="233"/>
      <c r="BM18" s="233"/>
      <c r="BN18" s="233"/>
      <c r="BO18" s="233"/>
      <c r="BP18" s="233"/>
      <c r="BQ18" s="238">
        <v>12</v>
      </c>
      <c r="BR18" s="239"/>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34"/>
    </row>
    <row r="19" spans="1:131" s="235" customFormat="1" ht="26.25" customHeight="1" x14ac:dyDescent="0.15">
      <c r="A19" s="238">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32"/>
      <c r="BA19" s="232"/>
      <c r="BB19" s="232"/>
      <c r="BC19" s="232"/>
      <c r="BD19" s="232"/>
      <c r="BE19" s="233"/>
      <c r="BF19" s="233"/>
      <c r="BG19" s="233"/>
      <c r="BH19" s="233"/>
      <c r="BI19" s="233"/>
      <c r="BJ19" s="233"/>
      <c r="BK19" s="233"/>
      <c r="BL19" s="233"/>
      <c r="BM19" s="233"/>
      <c r="BN19" s="233"/>
      <c r="BO19" s="233"/>
      <c r="BP19" s="233"/>
      <c r="BQ19" s="238">
        <v>13</v>
      </c>
      <c r="BR19" s="239"/>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34"/>
    </row>
    <row r="20" spans="1:131" s="235" customFormat="1" ht="26.25" customHeight="1" x14ac:dyDescent="0.15">
      <c r="A20" s="238">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32"/>
      <c r="BA20" s="232"/>
      <c r="BB20" s="232"/>
      <c r="BC20" s="232"/>
      <c r="BD20" s="232"/>
      <c r="BE20" s="233"/>
      <c r="BF20" s="233"/>
      <c r="BG20" s="233"/>
      <c r="BH20" s="233"/>
      <c r="BI20" s="233"/>
      <c r="BJ20" s="233"/>
      <c r="BK20" s="233"/>
      <c r="BL20" s="233"/>
      <c r="BM20" s="233"/>
      <c r="BN20" s="233"/>
      <c r="BO20" s="233"/>
      <c r="BP20" s="233"/>
      <c r="BQ20" s="238">
        <v>14</v>
      </c>
      <c r="BR20" s="239"/>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34"/>
    </row>
    <row r="21" spans="1:131" s="235" customFormat="1" ht="26.25" customHeight="1" thickBot="1" x14ac:dyDescent="0.2">
      <c r="A21" s="238">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32"/>
      <c r="BA21" s="232"/>
      <c r="BB21" s="232"/>
      <c r="BC21" s="232"/>
      <c r="BD21" s="232"/>
      <c r="BE21" s="233"/>
      <c r="BF21" s="233"/>
      <c r="BG21" s="233"/>
      <c r="BH21" s="233"/>
      <c r="BI21" s="233"/>
      <c r="BJ21" s="233"/>
      <c r="BK21" s="233"/>
      <c r="BL21" s="233"/>
      <c r="BM21" s="233"/>
      <c r="BN21" s="233"/>
      <c r="BO21" s="233"/>
      <c r="BP21" s="233"/>
      <c r="BQ21" s="238">
        <v>15</v>
      </c>
      <c r="BR21" s="239"/>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34"/>
    </row>
    <row r="22" spans="1:131" s="235" customFormat="1" ht="26.25" customHeight="1" x14ac:dyDescent="0.15">
      <c r="A22" s="238">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33"/>
      <c r="BF22" s="233"/>
      <c r="BG22" s="233"/>
      <c r="BH22" s="233"/>
      <c r="BI22" s="233"/>
      <c r="BJ22" s="233"/>
      <c r="BK22" s="233"/>
      <c r="BL22" s="233"/>
      <c r="BM22" s="233"/>
      <c r="BN22" s="233"/>
      <c r="BO22" s="233"/>
      <c r="BP22" s="233"/>
      <c r="BQ22" s="238">
        <v>16</v>
      </c>
      <c r="BR22" s="239"/>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34"/>
    </row>
    <row r="23" spans="1:131" s="235" customFormat="1" ht="26.25" customHeight="1" thickBot="1" x14ac:dyDescent="0.2">
      <c r="A23" s="240" t="s">
        <v>377</v>
      </c>
      <c r="B23" s="937" t="s">
        <v>378</v>
      </c>
      <c r="C23" s="938"/>
      <c r="D23" s="938"/>
      <c r="E23" s="938"/>
      <c r="F23" s="938"/>
      <c r="G23" s="938"/>
      <c r="H23" s="938"/>
      <c r="I23" s="938"/>
      <c r="J23" s="938"/>
      <c r="K23" s="938"/>
      <c r="L23" s="938"/>
      <c r="M23" s="938"/>
      <c r="N23" s="938"/>
      <c r="O23" s="938"/>
      <c r="P23" s="948"/>
      <c r="Q23" s="1067">
        <v>27523</v>
      </c>
      <c r="R23" s="1061"/>
      <c r="S23" s="1061"/>
      <c r="T23" s="1061"/>
      <c r="U23" s="1061"/>
      <c r="V23" s="1061">
        <v>26490</v>
      </c>
      <c r="W23" s="1061"/>
      <c r="X23" s="1061"/>
      <c r="Y23" s="1061"/>
      <c r="Z23" s="1061"/>
      <c r="AA23" s="1061">
        <v>1033</v>
      </c>
      <c r="AB23" s="1061"/>
      <c r="AC23" s="1061"/>
      <c r="AD23" s="1061"/>
      <c r="AE23" s="1068"/>
      <c r="AF23" s="1069">
        <v>947</v>
      </c>
      <c r="AG23" s="1061"/>
      <c r="AH23" s="1061"/>
      <c r="AI23" s="1061"/>
      <c r="AJ23" s="1070"/>
      <c r="AK23" s="1071"/>
      <c r="AL23" s="1072"/>
      <c r="AM23" s="1072"/>
      <c r="AN23" s="1072"/>
      <c r="AO23" s="1072"/>
      <c r="AP23" s="1061">
        <v>30830</v>
      </c>
      <c r="AQ23" s="1061"/>
      <c r="AR23" s="1061"/>
      <c r="AS23" s="1061"/>
      <c r="AT23" s="1061"/>
      <c r="AU23" s="1062"/>
      <c r="AV23" s="1062"/>
      <c r="AW23" s="1062"/>
      <c r="AX23" s="1062"/>
      <c r="AY23" s="1063"/>
      <c r="AZ23" s="1064" t="s">
        <v>122</v>
      </c>
      <c r="BA23" s="1065"/>
      <c r="BB23" s="1065"/>
      <c r="BC23" s="1065"/>
      <c r="BD23" s="1066"/>
      <c r="BE23" s="233"/>
      <c r="BF23" s="233"/>
      <c r="BG23" s="233"/>
      <c r="BH23" s="233"/>
      <c r="BI23" s="233"/>
      <c r="BJ23" s="233"/>
      <c r="BK23" s="233"/>
      <c r="BL23" s="233"/>
      <c r="BM23" s="233"/>
      <c r="BN23" s="233"/>
      <c r="BO23" s="233"/>
      <c r="BP23" s="233"/>
      <c r="BQ23" s="238">
        <v>17</v>
      </c>
      <c r="BR23" s="239"/>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34"/>
    </row>
    <row r="24" spans="1:131" s="235" customFormat="1" ht="26.25" customHeight="1" x14ac:dyDescent="0.15">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32"/>
      <c r="BA24" s="232"/>
      <c r="BB24" s="232"/>
      <c r="BC24" s="232"/>
      <c r="BD24" s="232"/>
      <c r="BE24" s="233"/>
      <c r="BF24" s="233"/>
      <c r="BG24" s="233"/>
      <c r="BH24" s="233"/>
      <c r="BI24" s="233"/>
      <c r="BJ24" s="233"/>
      <c r="BK24" s="233"/>
      <c r="BL24" s="233"/>
      <c r="BM24" s="233"/>
      <c r="BN24" s="233"/>
      <c r="BO24" s="233"/>
      <c r="BP24" s="233"/>
      <c r="BQ24" s="238">
        <v>18</v>
      </c>
      <c r="BR24" s="239"/>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34"/>
    </row>
    <row r="25" spans="1:131" ht="26.25" customHeight="1" thickBot="1" x14ac:dyDescent="0.2">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32"/>
      <c r="BK25" s="232"/>
      <c r="BL25" s="232"/>
      <c r="BM25" s="232"/>
      <c r="BN25" s="232"/>
      <c r="BO25" s="241"/>
      <c r="BP25" s="241"/>
      <c r="BQ25" s="238">
        <v>19</v>
      </c>
      <c r="BR25" s="239"/>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30"/>
    </row>
    <row r="26" spans="1:131" ht="26.25" customHeight="1" x14ac:dyDescent="0.15">
      <c r="A26" s="995" t="s">
        <v>358</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365</v>
      </c>
      <c r="BF26" s="1002"/>
      <c r="BG26" s="1002"/>
      <c r="BH26" s="1002"/>
      <c r="BI26" s="1015"/>
      <c r="BJ26" s="232"/>
      <c r="BK26" s="232"/>
      <c r="BL26" s="232"/>
      <c r="BM26" s="232"/>
      <c r="BN26" s="232"/>
      <c r="BO26" s="241"/>
      <c r="BP26" s="241"/>
      <c r="BQ26" s="238">
        <v>20</v>
      </c>
      <c r="BR26" s="239"/>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30"/>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32"/>
      <c r="BK27" s="232"/>
      <c r="BL27" s="232"/>
      <c r="BM27" s="232"/>
      <c r="BN27" s="232"/>
      <c r="BO27" s="241"/>
      <c r="BP27" s="241"/>
      <c r="BQ27" s="238">
        <v>21</v>
      </c>
      <c r="BR27" s="239"/>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30"/>
    </row>
    <row r="28" spans="1:131" ht="26.25" customHeight="1" thickTop="1" x14ac:dyDescent="0.15">
      <c r="A28" s="242">
        <v>1</v>
      </c>
      <c r="B28" s="1047" t="s">
        <v>389</v>
      </c>
      <c r="C28" s="1048"/>
      <c r="D28" s="1048"/>
      <c r="E28" s="1048"/>
      <c r="F28" s="1048"/>
      <c r="G28" s="1048"/>
      <c r="H28" s="1048"/>
      <c r="I28" s="1048"/>
      <c r="J28" s="1048"/>
      <c r="K28" s="1048"/>
      <c r="L28" s="1048"/>
      <c r="M28" s="1048"/>
      <c r="N28" s="1048"/>
      <c r="O28" s="1048"/>
      <c r="P28" s="1049"/>
      <c r="Q28" s="1050">
        <v>6624</v>
      </c>
      <c r="R28" s="1051"/>
      <c r="S28" s="1051"/>
      <c r="T28" s="1051"/>
      <c r="U28" s="1051"/>
      <c r="V28" s="1051">
        <v>6535</v>
      </c>
      <c r="W28" s="1051"/>
      <c r="X28" s="1051"/>
      <c r="Y28" s="1051"/>
      <c r="Z28" s="1051"/>
      <c r="AA28" s="1051">
        <v>88</v>
      </c>
      <c r="AB28" s="1051"/>
      <c r="AC28" s="1051"/>
      <c r="AD28" s="1051"/>
      <c r="AE28" s="1052"/>
      <c r="AF28" s="1053">
        <v>88</v>
      </c>
      <c r="AG28" s="1051"/>
      <c r="AH28" s="1051"/>
      <c r="AI28" s="1051"/>
      <c r="AJ28" s="1054"/>
      <c r="AK28" s="1042">
        <v>521</v>
      </c>
      <c r="AL28" s="1043"/>
      <c r="AM28" s="1043"/>
      <c r="AN28" s="1043"/>
      <c r="AO28" s="1043"/>
      <c r="AP28" s="1043" t="s">
        <v>552</v>
      </c>
      <c r="AQ28" s="1043"/>
      <c r="AR28" s="1043"/>
      <c r="AS28" s="1043"/>
      <c r="AT28" s="1043"/>
      <c r="AU28" s="1043" t="s">
        <v>552</v>
      </c>
      <c r="AV28" s="1043"/>
      <c r="AW28" s="1043"/>
      <c r="AX28" s="1043"/>
      <c r="AY28" s="1043"/>
      <c r="AZ28" s="1044" t="s">
        <v>552</v>
      </c>
      <c r="BA28" s="1044"/>
      <c r="BB28" s="1044"/>
      <c r="BC28" s="1044"/>
      <c r="BD28" s="1044"/>
      <c r="BE28" s="1045"/>
      <c r="BF28" s="1045"/>
      <c r="BG28" s="1045"/>
      <c r="BH28" s="1045"/>
      <c r="BI28" s="1046"/>
      <c r="BJ28" s="232"/>
      <c r="BK28" s="232"/>
      <c r="BL28" s="232"/>
      <c r="BM28" s="232"/>
      <c r="BN28" s="232"/>
      <c r="BO28" s="241"/>
      <c r="BP28" s="241"/>
      <c r="BQ28" s="238">
        <v>22</v>
      </c>
      <c r="BR28" s="239"/>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30"/>
    </row>
    <row r="29" spans="1:131" ht="26.25" customHeight="1" x14ac:dyDescent="0.15">
      <c r="A29" s="242">
        <v>2</v>
      </c>
      <c r="B29" s="1030" t="s">
        <v>390</v>
      </c>
      <c r="C29" s="1031"/>
      <c r="D29" s="1031"/>
      <c r="E29" s="1031"/>
      <c r="F29" s="1031"/>
      <c r="G29" s="1031"/>
      <c r="H29" s="1031"/>
      <c r="I29" s="1031"/>
      <c r="J29" s="1031"/>
      <c r="K29" s="1031"/>
      <c r="L29" s="1031"/>
      <c r="M29" s="1031"/>
      <c r="N29" s="1031"/>
      <c r="O29" s="1031"/>
      <c r="P29" s="1032"/>
      <c r="Q29" s="1038">
        <v>804</v>
      </c>
      <c r="R29" s="1039"/>
      <c r="S29" s="1039"/>
      <c r="T29" s="1039"/>
      <c r="U29" s="1039"/>
      <c r="V29" s="1039">
        <v>800</v>
      </c>
      <c r="W29" s="1039"/>
      <c r="X29" s="1039"/>
      <c r="Y29" s="1039"/>
      <c r="Z29" s="1039"/>
      <c r="AA29" s="1039">
        <v>4</v>
      </c>
      <c r="AB29" s="1039"/>
      <c r="AC29" s="1039"/>
      <c r="AD29" s="1039"/>
      <c r="AE29" s="1040"/>
      <c r="AF29" s="1035">
        <v>4</v>
      </c>
      <c r="AG29" s="1036"/>
      <c r="AH29" s="1036"/>
      <c r="AI29" s="1036"/>
      <c r="AJ29" s="1037"/>
      <c r="AK29" s="980">
        <v>869</v>
      </c>
      <c r="AL29" s="971"/>
      <c r="AM29" s="971"/>
      <c r="AN29" s="971"/>
      <c r="AO29" s="971"/>
      <c r="AP29" s="971" t="s">
        <v>552</v>
      </c>
      <c r="AQ29" s="971"/>
      <c r="AR29" s="971"/>
      <c r="AS29" s="971"/>
      <c r="AT29" s="971"/>
      <c r="AU29" s="971" t="s">
        <v>552</v>
      </c>
      <c r="AV29" s="971"/>
      <c r="AW29" s="971"/>
      <c r="AX29" s="971"/>
      <c r="AY29" s="971"/>
      <c r="AZ29" s="1041" t="s">
        <v>552</v>
      </c>
      <c r="BA29" s="1041"/>
      <c r="BB29" s="1041"/>
      <c r="BC29" s="1041"/>
      <c r="BD29" s="1041"/>
      <c r="BE29" s="972"/>
      <c r="BF29" s="972"/>
      <c r="BG29" s="972"/>
      <c r="BH29" s="972"/>
      <c r="BI29" s="973"/>
      <c r="BJ29" s="232"/>
      <c r="BK29" s="232"/>
      <c r="BL29" s="232"/>
      <c r="BM29" s="232"/>
      <c r="BN29" s="232"/>
      <c r="BO29" s="241"/>
      <c r="BP29" s="241"/>
      <c r="BQ29" s="238">
        <v>23</v>
      </c>
      <c r="BR29" s="239"/>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30"/>
    </row>
    <row r="30" spans="1:131" ht="26.25" customHeight="1" x14ac:dyDescent="0.15">
      <c r="A30" s="242">
        <v>3</v>
      </c>
      <c r="B30" s="1030" t="s">
        <v>391</v>
      </c>
      <c r="C30" s="1031"/>
      <c r="D30" s="1031"/>
      <c r="E30" s="1031"/>
      <c r="F30" s="1031"/>
      <c r="G30" s="1031"/>
      <c r="H30" s="1031"/>
      <c r="I30" s="1031"/>
      <c r="J30" s="1031"/>
      <c r="K30" s="1031"/>
      <c r="L30" s="1031"/>
      <c r="M30" s="1031"/>
      <c r="N30" s="1031"/>
      <c r="O30" s="1031"/>
      <c r="P30" s="1032"/>
      <c r="Q30" s="1038">
        <v>6265</v>
      </c>
      <c r="R30" s="1039"/>
      <c r="S30" s="1039"/>
      <c r="T30" s="1039"/>
      <c r="U30" s="1039"/>
      <c r="V30" s="1039">
        <v>5782</v>
      </c>
      <c r="W30" s="1039"/>
      <c r="X30" s="1039"/>
      <c r="Y30" s="1039"/>
      <c r="Z30" s="1039"/>
      <c r="AA30" s="1039">
        <v>484</v>
      </c>
      <c r="AB30" s="1039"/>
      <c r="AC30" s="1039"/>
      <c r="AD30" s="1039"/>
      <c r="AE30" s="1040"/>
      <c r="AF30" s="1035">
        <v>484</v>
      </c>
      <c r="AG30" s="1036"/>
      <c r="AH30" s="1036"/>
      <c r="AI30" s="1036"/>
      <c r="AJ30" s="1037"/>
      <c r="AK30" s="980">
        <v>246</v>
      </c>
      <c r="AL30" s="971"/>
      <c r="AM30" s="971"/>
      <c r="AN30" s="971"/>
      <c r="AO30" s="971"/>
      <c r="AP30" s="971" t="s">
        <v>552</v>
      </c>
      <c r="AQ30" s="971"/>
      <c r="AR30" s="971"/>
      <c r="AS30" s="971"/>
      <c r="AT30" s="971"/>
      <c r="AU30" s="971" t="s">
        <v>552</v>
      </c>
      <c r="AV30" s="971"/>
      <c r="AW30" s="971"/>
      <c r="AX30" s="971"/>
      <c r="AY30" s="971"/>
      <c r="AZ30" s="1041" t="s">
        <v>552</v>
      </c>
      <c r="BA30" s="1041"/>
      <c r="BB30" s="1041"/>
      <c r="BC30" s="1041"/>
      <c r="BD30" s="1041"/>
      <c r="BE30" s="972"/>
      <c r="BF30" s="972"/>
      <c r="BG30" s="972"/>
      <c r="BH30" s="972"/>
      <c r="BI30" s="973"/>
      <c r="BJ30" s="232"/>
      <c r="BK30" s="232"/>
      <c r="BL30" s="232"/>
      <c r="BM30" s="232"/>
      <c r="BN30" s="232"/>
      <c r="BO30" s="241"/>
      <c r="BP30" s="241"/>
      <c r="BQ30" s="238">
        <v>24</v>
      </c>
      <c r="BR30" s="239"/>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30"/>
    </row>
    <row r="31" spans="1:131" ht="26.25" customHeight="1" x14ac:dyDescent="0.15">
      <c r="A31" s="242">
        <v>4</v>
      </c>
      <c r="B31" s="1030" t="s">
        <v>392</v>
      </c>
      <c r="C31" s="1031"/>
      <c r="D31" s="1031"/>
      <c r="E31" s="1031"/>
      <c r="F31" s="1031"/>
      <c r="G31" s="1031"/>
      <c r="H31" s="1031"/>
      <c r="I31" s="1031"/>
      <c r="J31" s="1031"/>
      <c r="K31" s="1031"/>
      <c r="L31" s="1031"/>
      <c r="M31" s="1031"/>
      <c r="N31" s="1031"/>
      <c r="O31" s="1031"/>
      <c r="P31" s="1032"/>
      <c r="Q31" s="1038">
        <v>643</v>
      </c>
      <c r="R31" s="1039"/>
      <c r="S31" s="1039"/>
      <c r="T31" s="1039"/>
      <c r="U31" s="1039"/>
      <c r="V31" s="1039">
        <v>601</v>
      </c>
      <c r="W31" s="1039"/>
      <c r="X31" s="1039"/>
      <c r="Y31" s="1039"/>
      <c r="Z31" s="1039"/>
      <c r="AA31" s="1039">
        <v>42</v>
      </c>
      <c r="AB31" s="1039"/>
      <c r="AC31" s="1039"/>
      <c r="AD31" s="1039"/>
      <c r="AE31" s="1040"/>
      <c r="AF31" s="1035">
        <v>613</v>
      </c>
      <c r="AG31" s="1036"/>
      <c r="AH31" s="1036"/>
      <c r="AI31" s="1036"/>
      <c r="AJ31" s="1037"/>
      <c r="AK31" s="980">
        <v>4</v>
      </c>
      <c r="AL31" s="971"/>
      <c r="AM31" s="971"/>
      <c r="AN31" s="971"/>
      <c r="AO31" s="971"/>
      <c r="AP31" s="971">
        <v>2626</v>
      </c>
      <c r="AQ31" s="971"/>
      <c r="AR31" s="971"/>
      <c r="AS31" s="971"/>
      <c r="AT31" s="971"/>
      <c r="AU31" s="971" t="s">
        <v>552</v>
      </c>
      <c r="AV31" s="971"/>
      <c r="AW31" s="971"/>
      <c r="AX31" s="971"/>
      <c r="AY31" s="971"/>
      <c r="AZ31" s="1041" t="s">
        <v>552</v>
      </c>
      <c r="BA31" s="1041"/>
      <c r="BB31" s="1041"/>
      <c r="BC31" s="1041"/>
      <c r="BD31" s="1041"/>
      <c r="BE31" s="972" t="s">
        <v>393</v>
      </c>
      <c r="BF31" s="972"/>
      <c r="BG31" s="972"/>
      <c r="BH31" s="972"/>
      <c r="BI31" s="973"/>
      <c r="BJ31" s="232"/>
      <c r="BK31" s="232"/>
      <c r="BL31" s="232"/>
      <c r="BM31" s="232"/>
      <c r="BN31" s="232"/>
      <c r="BO31" s="241"/>
      <c r="BP31" s="241"/>
      <c r="BQ31" s="238">
        <v>25</v>
      </c>
      <c r="BR31" s="239"/>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30"/>
    </row>
    <row r="32" spans="1:131" ht="26.25" customHeight="1" x14ac:dyDescent="0.15">
      <c r="A32" s="242">
        <v>5</v>
      </c>
      <c r="B32" s="1030" t="s">
        <v>394</v>
      </c>
      <c r="C32" s="1031"/>
      <c r="D32" s="1031"/>
      <c r="E32" s="1031"/>
      <c r="F32" s="1031"/>
      <c r="G32" s="1031"/>
      <c r="H32" s="1031"/>
      <c r="I32" s="1031"/>
      <c r="J32" s="1031"/>
      <c r="K32" s="1031"/>
      <c r="L32" s="1031"/>
      <c r="M32" s="1031"/>
      <c r="N32" s="1031"/>
      <c r="O32" s="1031"/>
      <c r="P32" s="1032"/>
      <c r="Q32" s="1038">
        <v>750</v>
      </c>
      <c r="R32" s="1039"/>
      <c r="S32" s="1039"/>
      <c r="T32" s="1039"/>
      <c r="U32" s="1039"/>
      <c r="V32" s="1039">
        <v>718</v>
      </c>
      <c r="W32" s="1039"/>
      <c r="X32" s="1039"/>
      <c r="Y32" s="1039"/>
      <c r="Z32" s="1039"/>
      <c r="AA32" s="1039">
        <v>32</v>
      </c>
      <c r="AB32" s="1039"/>
      <c r="AC32" s="1039"/>
      <c r="AD32" s="1039"/>
      <c r="AE32" s="1040"/>
      <c r="AF32" s="1035">
        <v>185</v>
      </c>
      <c r="AG32" s="1036"/>
      <c r="AH32" s="1036"/>
      <c r="AI32" s="1036"/>
      <c r="AJ32" s="1037"/>
      <c r="AK32" s="980">
        <v>439</v>
      </c>
      <c r="AL32" s="971"/>
      <c r="AM32" s="971"/>
      <c r="AN32" s="971"/>
      <c r="AO32" s="971"/>
      <c r="AP32" s="971">
        <v>3583</v>
      </c>
      <c r="AQ32" s="971"/>
      <c r="AR32" s="971"/>
      <c r="AS32" s="971"/>
      <c r="AT32" s="971"/>
      <c r="AU32" s="971">
        <v>2153</v>
      </c>
      <c r="AV32" s="971"/>
      <c r="AW32" s="971"/>
      <c r="AX32" s="971"/>
      <c r="AY32" s="971"/>
      <c r="AZ32" s="1041" t="s">
        <v>552</v>
      </c>
      <c r="BA32" s="1041"/>
      <c r="BB32" s="1041"/>
      <c r="BC32" s="1041"/>
      <c r="BD32" s="1041"/>
      <c r="BE32" s="972" t="s">
        <v>393</v>
      </c>
      <c r="BF32" s="972"/>
      <c r="BG32" s="972"/>
      <c r="BH32" s="972"/>
      <c r="BI32" s="973"/>
      <c r="BJ32" s="232"/>
      <c r="BK32" s="232"/>
      <c r="BL32" s="232"/>
      <c r="BM32" s="232"/>
      <c r="BN32" s="232"/>
      <c r="BO32" s="241"/>
      <c r="BP32" s="241"/>
      <c r="BQ32" s="238">
        <v>26</v>
      </c>
      <c r="BR32" s="239"/>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30"/>
    </row>
    <row r="33" spans="1:131" ht="26.25" customHeight="1" x14ac:dyDescent="0.15">
      <c r="A33" s="242">
        <v>6</v>
      </c>
      <c r="B33" s="1030" t="s">
        <v>395</v>
      </c>
      <c r="C33" s="1031"/>
      <c r="D33" s="1031"/>
      <c r="E33" s="1031"/>
      <c r="F33" s="1031"/>
      <c r="G33" s="1031"/>
      <c r="H33" s="1031"/>
      <c r="I33" s="1031"/>
      <c r="J33" s="1031"/>
      <c r="K33" s="1031"/>
      <c r="L33" s="1031"/>
      <c r="M33" s="1031"/>
      <c r="N33" s="1031"/>
      <c r="O33" s="1031"/>
      <c r="P33" s="1032"/>
      <c r="Q33" s="1038">
        <v>31</v>
      </c>
      <c r="R33" s="1039"/>
      <c r="S33" s="1039"/>
      <c r="T33" s="1039"/>
      <c r="U33" s="1039"/>
      <c r="V33" s="1039">
        <v>27</v>
      </c>
      <c r="W33" s="1039"/>
      <c r="X33" s="1039"/>
      <c r="Y33" s="1039"/>
      <c r="Z33" s="1039"/>
      <c r="AA33" s="1039">
        <v>5</v>
      </c>
      <c r="AB33" s="1039"/>
      <c r="AC33" s="1039"/>
      <c r="AD33" s="1039"/>
      <c r="AE33" s="1040"/>
      <c r="AF33" s="1035">
        <v>54</v>
      </c>
      <c r="AG33" s="1036"/>
      <c r="AH33" s="1036"/>
      <c r="AI33" s="1036"/>
      <c r="AJ33" s="1037"/>
      <c r="AK33" s="980" t="s">
        <v>552</v>
      </c>
      <c r="AL33" s="971"/>
      <c r="AM33" s="971"/>
      <c r="AN33" s="971"/>
      <c r="AO33" s="971"/>
      <c r="AP33" s="971">
        <v>18</v>
      </c>
      <c r="AQ33" s="971"/>
      <c r="AR33" s="971"/>
      <c r="AS33" s="971"/>
      <c r="AT33" s="971"/>
      <c r="AU33" s="971" t="s">
        <v>552</v>
      </c>
      <c r="AV33" s="971"/>
      <c r="AW33" s="971"/>
      <c r="AX33" s="971"/>
      <c r="AY33" s="971"/>
      <c r="AZ33" s="1041" t="s">
        <v>552</v>
      </c>
      <c r="BA33" s="1041"/>
      <c r="BB33" s="1041"/>
      <c r="BC33" s="1041"/>
      <c r="BD33" s="1041"/>
      <c r="BE33" s="972" t="s">
        <v>393</v>
      </c>
      <c r="BF33" s="972"/>
      <c r="BG33" s="972"/>
      <c r="BH33" s="972"/>
      <c r="BI33" s="973"/>
      <c r="BJ33" s="232"/>
      <c r="BK33" s="232"/>
      <c r="BL33" s="232"/>
      <c r="BM33" s="232"/>
      <c r="BN33" s="232"/>
      <c r="BO33" s="241"/>
      <c r="BP33" s="241"/>
      <c r="BQ33" s="238">
        <v>27</v>
      </c>
      <c r="BR33" s="239"/>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30"/>
    </row>
    <row r="34" spans="1:131" ht="26.25" customHeight="1" x14ac:dyDescent="0.15">
      <c r="A34" s="242">
        <v>7</v>
      </c>
      <c r="B34" s="1030" t="s">
        <v>396</v>
      </c>
      <c r="C34" s="1031"/>
      <c r="D34" s="1031"/>
      <c r="E34" s="1031"/>
      <c r="F34" s="1031"/>
      <c r="G34" s="1031"/>
      <c r="H34" s="1031"/>
      <c r="I34" s="1031"/>
      <c r="J34" s="1031"/>
      <c r="K34" s="1031"/>
      <c r="L34" s="1031"/>
      <c r="M34" s="1031"/>
      <c r="N34" s="1031"/>
      <c r="O34" s="1031"/>
      <c r="P34" s="1032"/>
      <c r="Q34" s="1038">
        <v>269</v>
      </c>
      <c r="R34" s="1039"/>
      <c r="S34" s="1039"/>
      <c r="T34" s="1039"/>
      <c r="U34" s="1039"/>
      <c r="V34" s="1039">
        <v>253</v>
      </c>
      <c r="W34" s="1039"/>
      <c r="X34" s="1039"/>
      <c r="Y34" s="1039"/>
      <c r="Z34" s="1039"/>
      <c r="AA34" s="1039">
        <v>16</v>
      </c>
      <c r="AB34" s="1039"/>
      <c r="AC34" s="1039"/>
      <c r="AD34" s="1039"/>
      <c r="AE34" s="1040"/>
      <c r="AF34" s="1035">
        <v>16</v>
      </c>
      <c r="AG34" s="1036"/>
      <c r="AH34" s="1036"/>
      <c r="AI34" s="1036"/>
      <c r="AJ34" s="1037"/>
      <c r="AK34" s="980" t="s">
        <v>566</v>
      </c>
      <c r="AL34" s="971"/>
      <c r="AM34" s="971"/>
      <c r="AN34" s="971"/>
      <c r="AO34" s="971"/>
      <c r="AP34" s="971">
        <v>23</v>
      </c>
      <c r="AQ34" s="971"/>
      <c r="AR34" s="971"/>
      <c r="AS34" s="971"/>
      <c r="AT34" s="971"/>
      <c r="AU34" s="971" t="s">
        <v>552</v>
      </c>
      <c r="AV34" s="971"/>
      <c r="AW34" s="971"/>
      <c r="AX34" s="971"/>
      <c r="AY34" s="971"/>
      <c r="AZ34" s="1041" t="s">
        <v>552</v>
      </c>
      <c r="BA34" s="1041"/>
      <c r="BB34" s="1041"/>
      <c r="BC34" s="1041"/>
      <c r="BD34" s="1041"/>
      <c r="BE34" s="972" t="s">
        <v>397</v>
      </c>
      <c r="BF34" s="972"/>
      <c r="BG34" s="972"/>
      <c r="BH34" s="972"/>
      <c r="BI34" s="973"/>
      <c r="BJ34" s="232"/>
      <c r="BK34" s="232"/>
      <c r="BL34" s="232"/>
      <c r="BM34" s="232"/>
      <c r="BN34" s="232"/>
      <c r="BO34" s="241"/>
      <c r="BP34" s="241"/>
      <c r="BQ34" s="238">
        <v>28</v>
      </c>
      <c r="BR34" s="239"/>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30"/>
    </row>
    <row r="35" spans="1:131" ht="26.25" customHeight="1" x14ac:dyDescent="0.15">
      <c r="A35" s="242">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32"/>
      <c r="BK35" s="232"/>
      <c r="BL35" s="232"/>
      <c r="BM35" s="232"/>
      <c r="BN35" s="232"/>
      <c r="BO35" s="241"/>
      <c r="BP35" s="241"/>
      <c r="BQ35" s="238">
        <v>29</v>
      </c>
      <c r="BR35" s="239"/>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30"/>
    </row>
    <row r="36" spans="1:131" ht="26.25" customHeight="1" x14ac:dyDescent="0.15">
      <c r="A36" s="242">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32"/>
      <c r="BK36" s="232"/>
      <c r="BL36" s="232"/>
      <c r="BM36" s="232"/>
      <c r="BN36" s="232"/>
      <c r="BO36" s="241"/>
      <c r="BP36" s="241"/>
      <c r="BQ36" s="238">
        <v>30</v>
      </c>
      <c r="BR36" s="239"/>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30"/>
    </row>
    <row r="37" spans="1:131" ht="26.25" customHeight="1" x14ac:dyDescent="0.15">
      <c r="A37" s="242">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32"/>
      <c r="BK37" s="232"/>
      <c r="BL37" s="232"/>
      <c r="BM37" s="232"/>
      <c r="BN37" s="232"/>
      <c r="BO37" s="241"/>
      <c r="BP37" s="241"/>
      <c r="BQ37" s="238">
        <v>31</v>
      </c>
      <c r="BR37" s="239"/>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30"/>
    </row>
    <row r="38" spans="1:131" ht="26.25" customHeight="1" x14ac:dyDescent="0.15">
      <c r="A38" s="242">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32"/>
      <c r="BK38" s="232"/>
      <c r="BL38" s="232"/>
      <c r="BM38" s="232"/>
      <c r="BN38" s="232"/>
      <c r="BO38" s="241"/>
      <c r="BP38" s="241"/>
      <c r="BQ38" s="238">
        <v>32</v>
      </c>
      <c r="BR38" s="239"/>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30"/>
    </row>
    <row r="39" spans="1:131" ht="26.25" customHeight="1" x14ac:dyDescent="0.15">
      <c r="A39" s="242">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32"/>
      <c r="BK39" s="232"/>
      <c r="BL39" s="232"/>
      <c r="BM39" s="232"/>
      <c r="BN39" s="232"/>
      <c r="BO39" s="241"/>
      <c r="BP39" s="241"/>
      <c r="BQ39" s="238">
        <v>33</v>
      </c>
      <c r="BR39" s="239"/>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30"/>
    </row>
    <row r="40" spans="1:131" ht="26.25" customHeight="1" x14ac:dyDescent="0.15">
      <c r="A40" s="238">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32"/>
      <c r="BK40" s="232"/>
      <c r="BL40" s="232"/>
      <c r="BM40" s="232"/>
      <c r="BN40" s="232"/>
      <c r="BO40" s="241"/>
      <c r="BP40" s="241"/>
      <c r="BQ40" s="238">
        <v>34</v>
      </c>
      <c r="BR40" s="239"/>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30"/>
    </row>
    <row r="41" spans="1:131" ht="26.25" customHeight="1" x14ac:dyDescent="0.15">
      <c r="A41" s="238">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32"/>
      <c r="BK41" s="232"/>
      <c r="BL41" s="232"/>
      <c r="BM41" s="232"/>
      <c r="BN41" s="232"/>
      <c r="BO41" s="241"/>
      <c r="BP41" s="241"/>
      <c r="BQ41" s="238">
        <v>35</v>
      </c>
      <c r="BR41" s="239"/>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30"/>
    </row>
    <row r="42" spans="1:131" ht="26.25" customHeight="1" x14ac:dyDescent="0.15">
      <c r="A42" s="238">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32"/>
      <c r="BK42" s="232"/>
      <c r="BL42" s="232"/>
      <c r="BM42" s="232"/>
      <c r="BN42" s="232"/>
      <c r="BO42" s="241"/>
      <c r="BP42" s="241"/>
      <c r="BQ42" s="238">
        <v>36</v>
      </c>
      <c r="BR42" s="239"/>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30"/>
    </row>
    <row r="43" spans="1:131" ht="26.25" customHeight="1" x14ac:dyDescent="0.15">
      <c r="A43" s="238">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32"/>
      <c r="BK43" s="232"/>
      <c r="BL43" s="232"/>
      <c r="BM43" s="232"/>
      <c r="BN43" s="232"/>
      <c r="BO43" s="241"/>
      <c r="BP43" s="241"/>
      <c r="BQ43" s="238">
        <v>37</v>
      </c>
      <c r="BR43" s="239"/>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30"/>
    </row>
    <row r="44" spans="1:131" ht="26.25" customHeight="1" x14ac:dyDescent="0.15">
      <c r="A44" s="238">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32"/>
      <c r="BK44" s="232"/>
      <c r="BL44" s="232"/>
      <c r="BM44" s="232"/>
      <c r="BN44" s="232"/>
      <c r="BO44" s="241"/>
      <c r="BP44" s="241"/>
      <c r="BQ44" s="238">
        <v>38</v>
      </c>
      <c r="BR44" s="239"/>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30"/>
    </row>
    <row r="45" spans="1:131" ht="26.25" customHeight="1" x14ac:dyDescent="0.15">
      <c r="A45" s="238">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32"/>
      <c r="BK45" s="232"/>
      <c r="BL45" s="232"/>
      <c r="BM45" s="232"/>
      <c r="BN45" s="232"/>
      <c r="BO45" s="241"/>
      <c r="BP45" s="241"/>
      <c r="BQ45" s="238">
        <v>39</v>
      </c>
      <c r="BR45" s="239"/>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30"/>
    </row>
    <row r="46" spans="1:131" ht="26.25" customHeight="1" x14ac:dyDescent="0.15">
      <c r="A46" s="238">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32"/>
      <c r="BK46" s="232"/>
      <c r="BL46" s="232"/>
      <c r="BM46" s="232"/>
      <c r="BN46" s="232"/>
      <c r="BO46" s="241"/>
      <c r="BP46" s="241"/>
      <c r="BQ46" s="238">
        <v>40</v>
      </c>
      <c r="BR46" s="239"/>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30"/>
    </row>
    <row r="47" spans="1:131" ht="26.25" customHeight="1" x14ac:dyDescent="0.15">
      <c r="A47" s="238">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32"/>
      <c r="BK47" s="232"/>
      <c r="BL47" s="232"/>
      <c r="BM47" s="232"/>
      <c r="BN47" s="232"/>
      <c r="BO47" s="241"/>
      <c r="BP47" s="241"/>
      <c r="BQ47" s="238">
        <v>41</v>
      </c>
      <c r="BR47" s="239"/>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30"/>
    </row>
    <row r="48" spans="1:131" ht="26.25" customHeight="1" x14ac:dyDescent="0.15">
      <c r="A48" s="238">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32"/>
      <c r="BK48" s="232"/>
      <c r="BL48" s="232"/>
      <c r="BM48" s="232"/>
      <c r="BN48" s="232"/>
      <c r="BO48" s="241"/>
      <c r="BP48" s="241"/>
      <c r="BQ48" s="238">
        <v>42</v>
      </c>
      <c r="BR48" s="239"/>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30"/>
    </row>
    <row r="49" spans="1:131" ht="26.25" customHeight="1" x14ac:dyDescent="0.15">
      <c r="A49" s="238">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32"/>
      <c r="BK49" s="232"/>
      <c r="BL49" s="232"/>
      <c r="BM49" s="232"/>
      <c r="BN49" s="232"/>
      <c r="BO49" s="241"/>
      <c r="BP49" s="241"/>
      <c r="BQ49" s="238">
        <v>43</v>
      </c>
      <c r="BR49" s="239"/>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30"/>
    </row>
    <row r="50" spans="1:131" ht="26.25" customHeight="1" x14ac:dyDescent="0.15">
      <c r="A50" s="238">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32"/>
      <c r="BK50" s="232"/>
      <c r="BL50" s="232"/>
      <c r="BM50" s="232"/>
      <c r="BN50" s="232"/>
      <c r="BO50" s="241"/>
      <c r="BP50" s="241"/>
      <c r="BQ50" s="238">
        <v>44</v>
      </c>
      <c r="BR50" s="239"/>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30"/>
    </row>
    <row r="51" spans="1:131" ht="26.25" customHeight="1" x14ac:dyDescent="0.15">
      <c r="A51" s="238">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32"/>
      <c r="BK51" s="232"/>
      <c r="BL51" s="232"/>
      <c r="BM51" s="232"/>
      <c r="BN51" s="232"/>
      <c r="BO51" s="241"/>
      <c r="BP51" s="241"/>
      <c r="BQ51" s="238">
        <v>45</v>
      </c>
      <c r="BR51" s="239"/>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30"/>
    </row>
    <row r="52" spans="1:131" ht="26.25" customHeight="1" x14ac:dyDescent="0.15">
      <c r="A52" s="238">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32"/>
      <c r="BK52" s="232"/>
      <c r="BL52" s="232"/>
      <c r="BM52" s="232"/>
      <c r="BN52" s="232"/>
      <c r="BO52" s="241"/>
      <c r="BP52" s="241"/>
      <c r="BQ52" s="238">
        <v>46</v>
      </c>
      <c r="BR52" s="239"/>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30"/>
    </row>
    <row r="53" spans="1:131" ht="26.25" customHeight="1" x14ac:dyDescent="0.15">
      <c r="A53" s="238">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32"/>
      <c r="BK53" s="232"/>
      <c r="BL53" s="232"/>
      <c r="BM53" s="232"/>
      <c r="BN53" s="232"/>
      <c r="BO53" s="241"/>
      <c r="BP53" s="241"/>
      <c r="BQ53" s="238">
        <v>47</v>
      </c>
      <c r="BR53" s="239"/>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30"/>
    </row>
    <row r="54" spans="1:131" ht="26.25" customHeight="1" x14ac:dyDescent="0.15">
      <c r="A54" s="238">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32"/>
      <c r="BK54" s="232"/>
      <c r="BL54" s="232"/>
      <c r="BM54" s="232"/>
      <c r="BN54" s="232"/>
      <c r="BO54" s="241"/>
      <c r="BP54" s="241"/>
      <c r="BQ54" s="238">
        <v>48</v>
      </c>
      <c r="BR54" s="239"/>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30"/>
    </row>
    <row r="55" spans="1:131" ht="26.25" customHeight="1" x14ac:dyDescent="0.15">
      <c r="A55" s="238">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32"/>
      <c r="BK55" s="232"/>
      <c r="BL55" s="232"/>
      <c r="BM55" s="232"/>
      <c r="BN55" s="232"/>
      <c r="BO55" s="241"/>
      <c r="BP55" s="241"/>
      <c r="BQ55" s="238">
        <v>49</v>
      </c>
      <c r="BR55" s="239"/>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30"/>
    </row>
    <row r="56" spans="1:131" ht="26.25" customHeight="1" x14ac:dyDescent="0.15">
      <c r="A56" s="238">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32"/>
      <c r="BK56" s="232"/>
      <c r="BL56" s="232"/>
      <c r="BM56" s="232"/>
      <c r="BN56" s="232"/>
      <c r="BO56" s="241"/>
      <c r="BP56" s="241"/>
      <c r="BQ56" s="238">
        <v>50</v>
      </c>
      <c r="BR56" s="239"/>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30"/>
    </row>
    <row r="57" spans="1:131" ht="26.25" customHeight="1" x14ac:dyDescent="0.15">
      <c r="A57" s="238">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32"/>
      <c r="BK57" s="232"/>
      <c r="BL57" s="232"/>
      <c r="BM57" s="232"/>
      <c r="BN57" s="232"/>
      <c r="BO57" s="241"/>
      <c r="BP57" s="241"/>
      <c r="BQ57" s="238">
        <v>51</v>
      </c>
      <c r="BR57" s="239"/>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30"/>
    </row>
    <row r="58" spans="1:131" ht="26.25" customHeight="1" x14ac:dyDescent="0.15">
      <c r="A58" s="238">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32"/>
      <c r="BK58" s="232"/>
      <c r="BL58" s="232"/>
      <c r="BM58" s="232"/>
      <c r="BN58" s="232"/>
      <c r="BO58" s="241"/>
      <c r="BP58" s="241"/>
      <c r="BQ58" s="238">
        <v>52</v>
      </c>
      <c r="BR58" s="239"/>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30"/>
    </row>
    <row r="59" spans="1:131" ht="26.25" customHeight="1" x14ac:dyDescent="0.15">
      <c r="A59" s="238">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32"/>
      <c r="BK59" s="232"/>
      <c r="BL59" s="232"/>
      <c r="BM59" s="232"/>
      <c r="BN59" s="232"/>
      <c r="BO59" s="241"/>
      <c r="BP59" s="241"/>
      <c r="BQ59" s="238">
        <v>53</v>
      </c>
      <c r="BR59" s="239"/>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30"/>
    </row>
    <row r="60" spans="1:131" ht="26.25" customHeight="1" x14ac:dyDescent="0.15">
      <c r="A60" s="238">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32"/>
      <c r="BK60" s="232"/>
      <c r="BL60" s="232"/>
      <c r="BM60" s="232"/>
      <c r="BN60" s="232"/>
      <c r="BO60" s="241"/>
      <c r="BP60" s="241"/>
      <c r="BQ60" s="238">
        <v>54</v>
      </c>
      <c r="BR60" s="239"/>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30"/>
    </row>
    <row r="61" spans="1:131" ht="26.25" customHeight="1" thickBot="1" x14ac:dyDescent="0.2">
      <c r="A61" s="238">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32"/>
      <c r="BK61" s="232"/>
      <c r="BL61" s="232"/>
      <c r="BM61" s="232"/>
      <c r="BN61" s="232"/>
      <c r="BO61" s="241"/>
      <c r="BP61" s="241"/>
      <c r="BQ61" s="238">
        <v>55</v>
      </c>
      <c r="BR61" s="239"/>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30"/>
    </row>
    <row r="62" spans="1:131" ht="26.25" customHeight="1" x14ac:dyDescent="0.15">
      <c r="A62" s="238">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41"/>
      <c r="BP62" s="241"/>
      <c r="BQ62" s="238">
        <v>56</v>
      </c>
      <c r="BR62" s="239"/>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30"/>
    </row>
    <row r="63" spans="1:131" ht="26.25" customHeight="1" thickBot="1" x14ac:dyDescent="0.2">
      <c r="A63" s="240" t="s">
        <v>377</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1443</v>
      </c>
      <c r="AG63" s="959"/>
      <c r="AH63" s="959"/>
      <c r="AI63" s="959"/>
      <c r="AJ63" s="1022"/>
      <c r="AK63" s="1023"/>
      <c r="AL63" s="963"/>
      <c r="AM63" s="963"/>
      <c r="AN63" s="963"/>
      <c r="AO63" s="963"/>
      <c r="AP63" s="959">
        <v>6250</v>
      </c>
      <c r="AQ63" s="959"/>
      <c r="AR63" s="959"/>
      <c r="AS63" s="959"/>
      <c r="AT63" s="959"/>
      <c r="AU63" s="959">
        <v>2153</v>
      </c>
      <c r="AV63" s="959"/>
      <c r="AW63" s="959"/>
      <c r="AX63" s="959"/>
      <c r="AY63" s="959"/>
      <c r="AZ63" s="1017"/>
      <c r="BA63" s="1017"/>
      <c r="BB63" s="1017"/>
      <c r="BC63" s="1017"/>
      <c r="BD63" s="1017"/>
      <c r="BE63" s="960"/>
      <c r="BF63" s="960"/>
      <c r="BG63" s="960"/>
      <c r="BH63" s="960"/>
      <c r="BI63" s="961"/>
      <c r="BJ63" s="1018" t="s">
        <v>122</v>
      </c>
      <c r="BK63" s="953"/>
      <c r="BL63" s="953"/>
      <c r="BM63" s="953"/>
      <c r="BN63" s="1019"/>
      <c r="BO63" s="241"/>
      <c r="BP63" s="241"/>
      <c r="BQ63" s="238">
        <v>57</v>
      </c>
      <c r="BR63" s="239"/>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30"/>
    </row>
    <row r="65" spans="1:131" ht="26.25" customHeight="1" thickBot="1" x14ac:dyDescent="0.2">
      <c r="A65" s="232" t="s">
        <v>400</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30"/>
    </row>
    <row r="66" spans="1:131" ht="26.25" customHeight="1" x14ac:dyDescent="0.15">
      <c r="A66" s="995" t="s">
        <v>401</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402</v>
      </c>
      <c r="AV66" s="1002"/>
      <c r="AW66" s="1002"/>
      <c r="AX66" s="1002"/>
      <c r="AY66" s="1003"/>
      <c r="AZ66" s="1001" t="s">
        <v>365</v>
      </c>
      <c r="BA66" s="1002"/>
      <c r="BB66" s="1002"/>
      <c r="BC66" s="1002"/>
      <c r="BD66" s="1015"/>
      <c r="BE66" s="241"/>
      <c r="BF66" s="241"/>
      <c r="BG66" s="241"/>
      <c r="BH66" s="241"/>
      <c r="BI66" s="241"/>
      <c r="BJ66" s="241"/>
      <c r="BK66" s="241"/>
      <c r="BL66" s="241"/>
      <c r="BM66" s="241"/>
      <c r="BN66" s="241"/>
      <c r="BO66" s="241"/>
      <c r="BP66" s="241"/>
      <c r="BQ66" s="238">
        <v>60</v>
      </c>
      <c r="BR66" s="243"/>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30"/>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41"/>
      <c r="BF67" s="241"/>
      <c r="BG67" s="241"/>
      <c r="BH67" s="241"/>
      <c r="BI67" s="241"/>
      <c r="BJ67" s="241"/>
      <c r="BK67" s="241"/>
      <c r="BL67" s="241"/>
      <c r="BM67" s="241"/>
      <c r="BN67" s="241"/>
      <c r="BO67" s="241"/>
      <c r="BP67" s="241"/>
      <c r="BQ67" s="238">
        <v>61</v>
      </c>
      <c r="BR67" s="243"/>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30"/>
    </row>
    <row r="68" spans="1:131" ht="26.25" customHeight="1" thickTop="1" x14ac:dyDescent="0.15">
      <c r="A68" s="236">
        <v>1</v>
      </c>
      <c r="B68" s="985" t="s">
        <v>553</v>
      </c>
      <c r="C68" s="986"/>
      <c r="D68" s="986"/>
      <c r="E68" s="986"/>
      <c r="F68" s="986"/>
      <c r="G68" s="986"/>
      <c r="H68" s="986"/>
      <c r="I68" s="986"/>
      <c r="J68" s="986"/>
      <c r="K68" s="986"/>
      <c r="L68" s="986"/>
      <c r="M68" s="986"/>
      <c r="N68" s="986"/>
      <c r="O68" s="986"/>
      <c r="P68" s="987"/>
      <c r="Q68" s="988">
        <v>8593</v>
      </c>
      <c r="R68" s="982"/>
      <c r="S68" s="982"/>
      <c r="T68" s="982"/>
      <c r="U68" s="982"/>
      <c r="V68" s="982">
        <v>7983</v>
      </c>
      <c r="W68" s="982"/>
      <c r="X68" s="982"/>
      <c r="Y68" s="982"/>
      <c r="Z68" s="982"/>
      <c r="AA68" s="982">
        <v>610</v>
      </c>
      <c r="AB68" s="982"/>
      <c r="AC68" s="982"/>
      <c r="AD68" s="982"/>
      <c r="AE68" s="982"/>
      <c r="AF68" s="982">
        <v>610</v>
      </c>
      <c r="AG68" s="982"/>
      <c r="AH68" s="982"/>
      <c r="AI68" s="982"/>
      <c r="AJ68" s="982"/>
      <c r="AK68" s="982">
        <v>58</v>
      </c>
      <c r="AL68" s="982"/>
      <c r="AM68" s="982"/>
      <c r="AN68" s="982"/>
      <c r="AO68" s="982"/>
      <c r="AP68" s="982" t="s">
        <v>552</v>
      </c>
      <c r="AQ68" s="982"/>
      <c r="AR68" s="982"/>
      <c r="AS68" s="982"/>
      <c r="AT68" s="982"/>
      <c r="AU68" s="982" t="s">
        <v>552</v>
      </c>
      <c r="AV68" s="982"/>
      <c r="AW68" s="982"/>
      <c r="AX68" s="982"/>
      <c r="AY68" s="982"/>
      <c r="AZ68" s="983"/>
      <c r="BA68" s="983"/>
      <c r="BB68" s="983"/>
      <c r="BC68" s="983"/>
      <c r="BD68" s="984"/>
      <c r="BE68" s="241"/>
      <c r="BF68" s="241"/>
      <c r="BG68" s="241"/>
      <c r="BH68" s="241"/>
      <c r="BI68" s="241"/>
      <c r="BJ68" s="241"/>
      <c r="BK68" s="241"/>
      <c r="BL68" s="241"/>
      <c r="BM68" s="241"/>
      <c r="BN68" s="241"/>
      <c r="BO68" s="241"/>
      <c r="BP68" s="241"/>
      <c r="BQ68" s="238">
        <v>62</v>
      </c>
      <c r="BR68" s="243"/>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30"/>
    </row>
    <row r="69" spans="1:131" ht="26.25" customHeight="1" x14ac:dyDescent="0.15">
      <c r="A69" s="238">
        <v>2</v>
      </c>
      <c r="B69" s="974" t="s">
        <v>554</v>
      </c>
      <c r="C69" s="975"/>
      <c r="D69" s="975"/>
      <c r="E69" s="975"/>
      <c r="F69" s="975"/>
      <c r="G69" s="975"/>
      <c r="H69" s="975"/>
      <c r="I69" s="975"/>
      <c r="J69" s="975"/>
      <c r="K69" s="975"/>
      <c r="L69" s="975"/>
      <c r="M69" s="975"/>
      <c r="N69" s="975"/>
      <c r="O69" s="975"/>
      <c r="P69" s="976"/>
      <c r="Q69" s="977">
        <v>1688</v>
      </c>
      <c r="R69" s="971"/>
      <c r="S69" s="971"/>
      <c r="T69" s="971"/>
      <c r="U69" s="971"/>
      <c r="V69" s="971">
        <v>1660</v>
      </c>
      <c r="W69" s="971"/>
      <c r="X69" s="971"/>
      <c r="Y69" s="971"/>
      <c r="Z69" s="971"/>
      <c r="AA69" s="971">
        <v>27</v>
      </c>
      <c r="AB69" s="971"/>
      <c r="AC69" s="971"/>
      <c r="AD69" s="971"/>
      <c r="AE69" s="971"/>
      <c r="AF69" s="971">
        <v>27</v>
      </c>
      <c r="AG69" s="971"/>
      <c r="AH69" s="971"/>
      <c r="AI69" s="971"/>
      <c r="AJ69" s="971"/>
      <c r="AK69" s="971" t="s">
        <v>567</v>
      </c>
      <c r="AL69" s="971"/>
      <c r="AM69" s="971"/>
      <c r="AN69" s="971"/>
      <c r="AO69" s="971"/>
      <c r="AP69" s="971">
        <v>948</v>
      </c>
      <c r="AQ69" s="971"/>
      <c r="AR69" s="971"/>
      <c r="AS69" s="971"/>
      <c r="AT69" s="971"/>
      <c r="AU69" s="971" t="s">
        <v>552</v>
      </c>
      <c r="AV69" s="971"/>
      <c r="AW69" s="971"/>
      <c r="AX69" s="971"/>
      <c r="AY69" s="971"/>
      <c r="AZ69" s="972"/>
      <c r="BA69" s="972"/>
      <c r="BB69" s="972"/>
      <c r="BC69" s="972"/>
      <c r="BD69" s="973"/>
      <c r="BE69" s="241"/>
      <c r="BF69" s="241"/>
      <c r="BG69" s="241"/>
      <c r="BH69" s="241"/>
      <c r="BI69" s="241"/>
      <c r="BJ69" s="241"/>
      <c r="BK69" s="241"/>
      <c r="BL69" s="241"/>
      <c r="BM69" s="241"/>
      <c r="BN69" s="241"/>
      <c r="BO69" s="241"/>
      <c r="BP69" s="241"/>
      <c r="BQ69" s="238">
        <v>63</v>
      </c>
      <c r="BR69" s="243"/>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30"/>
    </row>
    <row r="70" spans="1:131" ht="26.25" customHeight="1" x14ac:dyDescent="0.15">
      <c r="A70" s="238">
        <v>3</v>
      </c>
      <c r="B70" s="974" t="s">
        <v>555</v>
      </c>
      <c r="C70" s="975"/>
      <c r="D70" s="975"/>
      <c r="E70" s="975"/>
      <c r="F70" s="975"/>
      <c r="G70" s="975"/>
      <c r="H70" s="975"/>
      <c r="I70" s="975"/>
      <c r="J70" s="975"/>
      <c r="K70" s="975"/>
      <c r="L70" s="975"/>
      <c r="M70" s="975"/>
      <c r="N70" s="975"/>
      <c r="O70" s="975"/>
      <c r="P70" s="976"/>
      <c r="Q70" s="977">
        <v>1139</v>
      </c>
      <c r="R70" s="971"/>
      <c r="S70" s="971"/>
      <c r="T70" s="971"/>
      <c r="U70" s="971"/>
      <c r="V70" s="971">
        <v>1115</v>
      </c>
      <c r="W70" s="971"/>
      <c r="X70" s="971"/>
      <c r="Y70" s="971"/>
      <c r="Z70" s="971"/>
      <c r="AA70" s="971">
        <v>24</v>
      </c>
      <c r="AB70" s="971"/>
      <c r="AC70" s="971"/>
      <c r="AD70" s="971"/>
      <c r="AE70" s="971"/>
      <c r="AF70" s="971">
        <v>24</v>
      </c>
      <c r="AG70" s="971"/>
      <c r="AH70" s="971"/>
      <c r="AI70" s="971"/>
      <c r="AJ70" s="971"/>
      <c r="AK70" s="971">
        <v>5</v>
      </c>
      <c r="AL70" s="971"/>
      <c r="AM70" s="971"/>
      <c r="AN70" s="971"/>
      <c r="AO70" s="971"/>
      <c r="AP70" s="971">
        <v>3217</v>
      </c>
      <c r="AQ70" s="971"/>
      <c r="AR70" s="971"/>
      <c r="AS70" s="971"/>
      <c r="AT70" s="971"/>
      <c r="AU70" s="971">
        <v>2447</v>
      </c>
      <c r="AV70" s="971"/>
      <c r="AW70" s="971"/>
      <c r="AX70" s="971"/>
      <c r="AY70" s="971"/>
      <c r="AZ70" s="972"/>
      <c r="BA70" s="972"/>
      <c r="BB70" s="972"/>
      <c r="BC70" s="972"/>
      <c r="BD70" s="973"/>
      <c r="BE70" s="241"/>
      <c r="BF70" s="241"/>
      <c r="BG70" s="241"/>
      <c r="BH70" s="241"/>
      <c r="BI70" s="241"/>
      <c r="BJ70" s="241"/>
      <c r="BK70" s="241"/>
      <c r="BL70" s="241"/>
      <c r="BM70" s="241"/>
      <c r="BN70" s="241"/>
      <c r="BO70" s="241"/>
      <c r="BP70" s="241"/>
      <c r="BQ70" s="238">
        <v>64</v>
      </c>
      <c r="BR70" s="243"/>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30"/>
    </row>
    <row r="71" spans="1:131" ht="26.25" customHeight="1" x14ac:dyDescent="0.15">
      <c r="A71" s="238">
        <v>4</v>
      </c>
      <c r="B71" s="974" t="s">
        <v>556</v>
      </c>
      <c r="C71" s="975"/>
      <c r="D71" s="975"/>
      <c r="E71" s="975"/>
      <c r="F71" s="975"/>
      <c r="G71" s="975"/>
      <c r="H71" s="975"/>
      <c r="I71" s="975"/>
      <c r="J71" s="975"/>
      <c r="K71" s="975"/>
      <c r="L71" s="975"/>
      <c r="M71" s="975"/>
      <c r="N71" s="975"/>
      <c r="O71" s="975"/>
      <c r="P71" s="976"/>
      <c r="Q71" s="977">
        <v>110</v>
      </c>
      <c r="R71" s="971"/>
      <c r="S71" s="971"/>
      <c r="T71" s="971"/>
      <c r="U71" s="971"/>
      <c r="V71" s="971">
        <v>93</v>
      </c>
      <c r="W71" s="971"/>
      <c r="X71" s="971"/>
      <c r="Y71" s="971"/>
      <c r="Z71" s="971"/>
      <c r="AA71" s="971">
        <v>17</v>
      </c>
      <c r="AB71" s="971"/>
      <c r="AC71" s="971"/>
      <c r="AD71" s="971"/>
      <c r="AE71" s="971"/>
      <c r="AF71" s="971">
        <v>17</v>
      </c>
      <c r="AG71" s="971"/>
      <c r="AH71" s="971"/>
      <c r="AI71" s="971"/>
      <c r="AJ71" s="971"/>
      <c r="AK71" s="971" t="s">
        <v>567</v>
      </c>
      <c r="AL71" s="971"/>
      <c r="AM71" s="971"/>
      <c r="AN71" s="971"/>
      <c r="AO71" s="971"/>
      <c r="AP71" s="971" t="s">
        <v>552</v>
      </c>
      <c r="AQ71" s="971"/>
      <c r="AR71" s="971"/>
      <c r="AS71" s="971"/>
      <c r="AT71" s="971"/>
      <c r="AU71" s="971" t="s">
        <v>552</v>
      </c>
      <c r="AV71" s="971"/>
      <c r="AW71" s="971"/>
      <c r="AX71" s="971"/>
      <c r="AY71" s="971"/>
      <c r="AZ71" s="972"/>
      <c r="BA71" s="972"/>
      <c r="BB71" s="972"/>
      <c r="BC71" s="972"/>
      <c r="BD71" s="973"/>
      <c r="BE71" s="241"/>
      <c r="BF71" s="241"/>
      <c r="BG71" s="241"/>
      <c r="BH71" s="241"/>
      <c r="BI71" s="241"/>
      <c r="BJ71" s="241"/>
      <c r="BK71" s="241"/>
      <c r="BL71" s="241"/>
      <c r="BM71" s="241"/>
      <c r="BN71" s="241"/>
      <c r="BO71" s="241"/>
      <c r="BP71" s="241"/>
      <c r="BQ71" s="238">
        <v>65</v>
      </c>
      <c r="BR71" s="243"/>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30"/>
    </row>
    <row r="72" spans="1:131" ht="26.25" customHeight="1" x14ac:dyDescent="0.15">
      <c r="A72" s="238">
        <v>5</v>
      </c>
      <c r="B72" s="974" t="s">
        <v>557</v>
      </c>
      <c r="C72" s="975"/>
      <c r="D72" s="975"/>
      <c r="E72" s="975"/>
      <c r="F72" s="975"/>
      <c r="G72" s="975"/>
      <c r="H72" s="975"/>
      <c r="I72" s="975"/>
      <c r="J72" s="975"/>
      <c r="K72" s="975"/>
      <c r="L72" s="975"/>
      <c r="M72" s="975"/>
      <c r="N72" s="975"/>
      <c r="O72" s="975"/>
      <c r="P72" s="976"/>
      <c r="Q72" s="977">
        <v>293727</v>
      </c>
      <c r="R72" s="971"/>
      <c r="S72" s="971"/>
      <c r="T72" s="971"/>
      <c r="U72" s="971"/>
      <c r="V72" s="971">
        <v>290111</v>
      </c>
      <c r="W72" s="971"/>
      <c r="X72" s="971"/>
      <c r="Y72" s="971"/>
      <c r="Z72" s="971"/>
      <c r="AA72" s="971">
        <v>3616</v>
      </c>
      <c r="AB72" s="971"/>
      <c r="AC72" s="971"/>
      <c r="AD72" s="971"/>
      <c r="AE72" s="971"/>
      <c r="AF72" s="971">
        <v>3616</v>
      </c>
      <c r="AG72" s="971"/>
      <c r="AH72" s="971"/>
      <c r="AI72" s="971"/>
      <c r="AJ72" s="971"/>
      <c r="AK72" s="971">
        <v>27</v>
      </c>
      <c r="AL72" s="971"/>
      <c r="AM72" s="971"/>
      <c r="AN72" s="971"/>
      <c r="AO72" s="971"/>
      <c r="AP72" s="971" t="s">
        <v>552</v>
      </c>
      <c r="AQ72" s="971"/>
      <c r="AR72" s="971"/>
      <c r="AS72" s="971"/>
      <c r="AT72" s="971"/>
      <c r="AU72" s="971" t="s">
        <v>552</v>
      </c>
      <c r="AV72" s="971"/>
      <c r="AW72" s="971"/>
      <c r="AX72" s="971"/>
      <c r="AY72" s="971"/>
      <c r="AZ72" s="972"/>
      <c r="BA72" s="972"/>
      <c r="BB72" s="972"/>
      <c r="BC72" s="972"/>
      <c r="BD72" s="973"/>
      <c r="BE72" s="241"/>
      <c r="BF72" s="241"/>
      <c r="BG72" s="241"/>
      <c r="BH72" s="241"/>
      <c r="BI72" s="241"/>
      <c r="BJ72" s="241"/>
      <c r="BK72" s="241"/>
      <c r="BL72" s="241"/>
      <c r="BM72" s="241"/>
      <c r="BN72" s="241"/>
      <c r="BO72" s="241"/>
      <c r="BP72" s="241"/>
      <c r="BQ72" s="238">
        <v>66</v>
      </c>
      <c r="BR72" s="243"/>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30"/>
    </row>
    <row r="73" spans="1:131" ht="26.25" customHeight="1" x14ac:dyDescent="0.15">
      <c r="A73" s="238">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41"/>
      <c r="BF73" s="241"/>
      <c r="BG73" s="241"/>
      <c r="BH73" s="241"/>
      <c r="BI73" s="241"/>
      <c r="BJ73" s="241"/>
      <c r="BK73" s="241"/>
      <c r="BL73" s="241"/>
      <c r="BM73" s="241"/>
      <c r="BN73" s="241"/>
      <c r="BO73" s="241"/>
      <c r="BP73" s="241"/>
      <c r="BQ73" s="238">
        <v>67</v>
      </c>
      <c r="BR73" s="243"/>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30"/>
    </row>
    <row r="74" spans="1:131" ht="26.25" customHeight="1" x14ac:dyDescent="0.15">
      <c r="A74" s="238">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41"/>
      <c r="BF74" s="241"/>
      <c r="BG74" s="241"/>
      <c r="BH74" s="241"/>
      <c r="BI74" s="241"/>
      <c r="BJ74" s="241"/>
      <c r="BK74" s="241"/>
      <c r="BL74" s="241"/>
      <c r="BM74" s="241"/>
      <c r="BN74" s="241"/>
      <c r="BO74" s="241"/>
      <c r="BP74" s="241"/>
      <c r="BQ74" s="238">
        <v>68</v>
      </c>
      <c r="BR74" s="243"/>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30"/>
    </row>
    <row r="75" spans="1:131" ht="26.25" customHeight="1" x14ac:dyDescent="0.15">
      <c r="A75" s="238">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41"/>
      <c r="BF75" s="241"/>
      <c r="BG75" s="241"/>
      <c r="BH75" s="241"/>
      <c r="BI75" s="241"/>
      <c r="BJ75" s="241"/>
      <c r="BK75" s="241"/>
      <c r="BL75" s="241"/>
      <c r="BM75" s="241"/>
      <c r="BN75" s="241"/>
      <c r="BO75" s="241"/>
      <c r="BP75" s="241"/>
      <c r="BQ75" s="238">
        <v>69</v>
      </c>
      <c r="BR75" s="243"/>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30"/>
    </row>
    <row r="76" spans="1:131" ht="26.25" customHeight="1" x14ac:dyDescent="0.15">
      <c r="A76" s="238">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41"/>
      <c r="BF76" s="241"/>
      <c r="BG76" s="241"/>
      <c r="BH76" s="241"/>
      <c r="BI76" s="241"/>
      <c r="BJ76" s="241"/>
      <c r="BK76" s="241"/>
      <c r="BL76" s="241"/>
      <c r="BM76" s="241"/>
      <c r="BN76" s="241"/>
      <c r="BO76" s="241"/>
      <c r="BP76" s="241"/>
      <c r="BQ76" s="238">
        <v>70</v>
      </c>
      <c r="BR76" s="243"/>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30"/>
    </row>
    <row r="77" spans="1:131" ht="26.25" customHeight="1" x14ac:dyDescent="0.15">
      <c r="A77" s="238">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41"/>
      <c r="BF77" s="241"/>
      <c r="BG77" s="241"/>
      <c r="BH77" s="241"/>
      <c r="BI77" s="241"/>
      <c r="BJ77" s="241"/>
      <c r="BK77" s="241"/>
      <c r="BL77" s="241"/>
      <c r="BM77" s="241"/>
      <c r="BN77" s="241"/>
      <c r="BO77" s="241"/>
      <c r="BP77" s="241"/>
      <c r="BQ77" s="238">
        <v>71</v>
      </c>
      <c r="BR77" s="243"/>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30"/>
    </row>
    <row r="78" spans="1:131" ht="26.25" customHeight="1" x14ac:dyDescent="0.15">
      <c r="A78" s="238">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41"/>
      <c r="BF78" s="241"/>
      <c r="BG78" s="241"/>
      <c r="BH78" s="241"/>
      <c r="BI78" s="241"/>
      <c r="BJ78" s="230"/>
      <c r="BK78" s="230"/>
      <c r="BL78" s="230"/>
      <c r="BM78" s="230"/>
      <c r="BN78" s="230"/>
      <c r="BO78" s="241"/>
      <c r="BP78" s="241"/>
      <c r="BQ78" s="238">
        <v>72</v>
      </c>
      <c r="BR78" s="243"/>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30"/>
    </row>
    <row r="79" spans="1:131" ht="26.25" customHeight="1" x14ac:dyDescent="0.15">
      <c r="A79" s="238">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41"/>
      <c r="BF79" s="241"/>
      <c r="BG79" s="241"/>
      <c r="BH79" s="241"/>
      <c r="BI79" s="241"/>
      <c r="BJ79" s="230"/>
      <c r="BK79" s="230"/>
      <c r="BL79" s="230"/>
      <c r="BM79" s="230"/>
      <c r="BN79" s="230"/>
      <c r="BO79" s="241"/>
      <c r="BP79" s="241"/>
      <c r="BQ79" s="238">
        <v>73</v>
      </c>
      <c r="BR79" s="243"/>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30"/>
    </row>
    <row r="80" spans="1:131" ht="26.25" customHeight="1" x14ac:dyDescent="0.15">
      <c r="A80" s="238">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41"/>
      <c r="BF80" s="241"/>
      <c r="BG80" s="241"/>
      <c r="BH80" s="241"/>
      <c r="BI80" s="241"/>
      <c r="BJ80" s="241"/>
      <c r="BK80" s="241"/>
      <c r="BL80" s="241"/>
      <c r="BM80" s="241"/>
      <c r="BN80" s="241"/>
      <c r="BO80" s="241"/>
      <c r="BP80" s="241"/>
      <c r="BQ80" s="238">
        <v>74</v>
      </c>
      <c r="BR80" s="243"/>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30"/>
    </row>
    <row r="81" spans="1:131" ht="26.25" customHeight="1" x14ac:dyDescent="0.15">
      <c r="A81" s="238">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41"/>
      <c r="BF81" s="241"/>
      <c r="BG81" s="241"/>
      <c r="BH81" s="241"/>
      <c r="BI81" s="241"/>
      <c r="BJ81" s="241"/>
      <c r="BK81" s="241"/>
      <c r="BL81" s="241"/>
      <c r="BM81" s="241"/>
      <c r="BN81" s="241"/>
      <c r="BO81" s="241"/>
      <c r="BP81" s="241"/>
      <c r="BQ81" s="238">
        <v>75</v>
      </c>
      <c r="BR81" s="243"/>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30"/>
    </row>
    <row r="82" spans="1:131" ht="26.25" customHeight="1" x14ac:dyDescent="0.15">
      <c r="A82" s="238">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41"/>
      <c r="BF82" s="241"/>
      <c r="BG82" s="241"/>
      <c r="BH82" s="241"/>
      <c r="BI82" s="241"/>
      <c r="BJ82" s="241"/>
      <c r="BK82" s="241"/>
      <c r="BL82" s="241"/>
      <c r="BM82" s="241"/>
      <c r="BN82" s="241"/>
      <c r="BO82" s="241"/>
      <c r="BP82" s="241"/>
      <c r="BQ82" s="238">
        <v>76</v>
      </c>
      <c r="BR82" s="243"/>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30"/>
    </row>
    <row r="83" spans="1:131" ht="26.25" customHeight="1" x14ac:dyDescent="0.15">
      <c r="A83" s="238">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41"/>
      <c r="BF83" s="241"/>
      <c r="BG83" s="241"/>
      <c r="BH83" s="241"/>
      <c r="BI83" s="241"/>
      <c r="BJ83" s="241"/>
      <c r="BK83" s="241"/>
      <c r="BL83" s="241"/>
      <c r="BM83" s="241"/>
      <c r="BN83" s="241"/>
      <c r="BO83" s="241"/>
      <c r="BP83" s="241"/>
      <c r="BQ83" s="238">
        <v>77</v>
      </c>
      <c r="BR83" s="243"/>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30"/>
    </row>
    <row r="84" spans="1:131" ht="26.25" customHeight="1" x14ac:dyDescent="0.15">
      <c r="A84" s="238">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41"/>
      <c r="BF84" s="241"/>
      <c r="BG84" s="241"/>
      <c r="BH84" s="241"/>
      <c r="BI84" s="241"/>
      <c r="BJ84" s="241"/>
      <c r="BK84" s="241"/>
      <c r="BL84" s="241"/>
      <c r="BM84" s="241"/>
      <c r="BN84" s="241"/>
      <c r="BO84" s="241"/>
      <c r="BP84" s="241"/>
      <c r="BQ84" s="238">
        <v>78</v>
      </c>
      <c r="BR84" s="243"/>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30"/>
    </row>
    <row r="85" spans="1:131" ht="26.25" customHeight="1" x14ac:dyDescent="0.15">
      <c r="A85" s="238">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41"/>
      <c r="BF85" s="241"/>
      <c r="BG85" s="241"/>
      <c r="BH85" s="241"/>
      <c r="BI85" s="241"/>
      <c r="BJ85" s="241"/>
      <c r="BK85" s="241"/>
      <c r="BL85" s="241"/>
      <c r="BM85" s="241"/>
      <c r="BN85" s="241"/>
      <c r="BO85" s="241"/>
      <c r="BP85" s="241"/>
      <c r="BQ85" s="238">
        <v>79</v>
      </c>
      <c r="BR85" s="243"/>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30"/>
    </row>
    <row r="86" spans="1:131" ht="26.25" customHeight="1" x14ac:dyDescent="0.15">
      <c r="A86" s="238">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41"/>
      <c r="BF86" s="241"/>
      <c r="BG86" s="241"/>
      <c r="BH86" s="241"/>
      <c r="BI86" s="241"/>
      <c r="BJ86" s="241"/>
      <c r="BK86" s="241"/>
      <c r="BL86" s="241"/>
      <c r="BM86" s="241"/>
      <c r="BN86" s="241"/>
      <c r="BO86" s="241"/>
      <c r="BP86" s="241"/>
      <c r="BQ86" s="238">
        <v>80</v>
      </c>
      <c r="BR86" s="243"/>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30"/>
    </row>
    <row r="87" spans="1:131" ht="26.25" customHeight="1" x14ac:dyDescent="0.15">
      <c r="A87" s="244">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41"/>
      <c r="BF87" s="241"/>
      <c r="BG87" s="241"/>
      <c r="BH87" s="241"/>
      <c r="BI87" s="241"/>
      <c r="BJ87" s="241"/>
      <c r="BK87" s="241"/>
      <c r="BL87" s="241"/>
      <c r="BM87" s="241"/>
      <c r="BN87" s="241"/>
      <c r="BO87" s="241"/>
      <c r="BP87" s="241"/>
      <c r="BQ87" s="238">
        <v>81</v>
      </c>
      <c r="BR87" s="243"/>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30"/>
    </row>
    <row r="88" spans="1:131" ht="26.25" customHeight="1" thickBot="1" x14ac:dyDescent="0.2">
      <c r="A88" s="240" t="s">
        <v>377</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4294</v>
      </c>
      <c r="AG88" s="959"/>
      <c r="AH88" s="959"/>
      <c r="AI88" s="959"/>
      <c r="AJ88" s="959"/>
      <c r="AK88" s="963"/>
      <c r="AL88" s="963"/>
      <c r="AM88" s="963"/>
      <c r="AN88" s="963"/>
      <c r="AO88" s="963"/>
      <c r="AP88" s="959">
        <v>4165</v>
      </c>
      <c r="AQ88" s="959"/>
      <c r="AR88" s="959"/>
      <c r="AS88" s="959"/>
      <c r="AT88" s="959"/>
      <c r="AU88" s="959">
        <v>2447</v>
      </c>
      <c r="AV88" s="959"/>
      <c r="AW88" s="959"/>
      <c r="AX88" s="959"/>
      <c r="AY88" s="959"/>
      <c r="AZ88" s="960"/>
      <c r="BA88" s="960"/>
      <c r="BB88" s="960"/>
      <c r="BC88" s="960"/>
      <c r="BD88" s="961"/>
      <c r="BE88" s="241"/>
      <c r="BF88" s="241"/>
      <c r="BG88" s="241"/>
      <c r="BH88" s="241"/>
      <c r="BI88" s="241"/>
      <c r="BJ88" s="241"/>
      <c r="BK88" s="241"/>
      <c r="BL88" s="241"/>
      <c r="BM88" s="241"/>
      <c r="BN88" s="241"/>
      <c r="BO88" s="241"/>
      <c r="BP88" s="241"/>
      <c r="BQ88" s="238">
        <v>82</v>
      </c>
      <c r="BR88" s="243"/>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57</v>
      </c>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v>486</v>
      </c>
      <c r="DM102" s="953"/>
      <c r="DN102" s="953"/>
      <c r="DO102" s="953"/>
      <c r="DP102" s="954"/>
      <c r="DQ102" s="952">
        <v>355</v>
      </c>
      <c r="DR102" s="953"/>
      <c r="DS102" s="953"/>
      <c r="DT102" s="953"/>
      <c r="DU102" s="954"/>
      <c r="DV102" s="937"/>
      <c r="DW102" s="938"/>
      <c r="DX102" s="938"/>
      <c r="DY102" s="938"/>
      <c r="DZ102" s="939"/>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407</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408</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30" customFormat="1" ht="26.25" customHeight="1" x14ac:dyDescent="0.15">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295</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295</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295</v>
      </c>
      <c r="DR109" s="896"/>
      <c r="DS109" s="896"/>
      <c r="DT109" s="896"/>
      <c r="DU109" s="897"/>
      <c r="DV109" s="898" t="s">
        <v>414</v>
      </c>
      <c r="DW109" s="896"/>
      <c r="DX109" s="896"/>
      <c r="DY109" s="896"/>
      <c r="DZ109" s="929"/>
    </row>
    <row r="110" spans="1:131" s="230" customFormat="1" ht="26.25" customHeight="1" x14ac:dyDescent="0.15">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2870215</v>
      </c>
      <c r="AB110" s="889"/>
      <c r="AC110" s="889"/>
      <c r="AD110" s="889"/>
      <c r="AE110" s="890"/>
      <c r="AF110" s="891">
        <v>2796153</v>
      </c>
      <c r="AG110" s="889"/>
      <c r="AH110" s="889"/>
      <c r="AI110" s="889"/>
      <c r="AJ110" s="890"/>
      <c r="AK110" s="891">
        <v>2946529</v>
      </c>
      <c r="AL110" s="889"/>
      <c r="AM110" s="889"/>
      <c r="AN110" s="889"/>
      <c r="AO110" s="890"/>
      <c r="AP110" s="892">
        <v>27.8</v>
      </c>
      <c r="AQ110" s="893"/>
      <c r="AR110" s="893"/>
      <c r="AS110" s="893"/>
      <c r="AT110" s="894"/>
      <c r="AU110" s="930" t="s">
        <v>69</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31486742</v>
      </c>
      <c r="BR110" s="842"/>
      <c r="BS110" s="842"/>
      <c r="BT110" s="842"/>
      <c r="BU110" s="842"/>
      <c r="BV110" s="842">
        <v>31538742</v>
      </c>
      <c r="BW110" s="842"/>
      <c r="BX110" s="842"/>
      <c r="BY110" s="842"/>
      <c r="BZ110" s="842"/>
      <c r="CA110" s="842">
        <v>30830167</v>
      </c>
      <c r="CB110" s="842"/>
      <c r="CC110" s="842"/>
      <c r="CD110" s="842"/>
      <c r="CE110" s="842"/>
      <c r="CF110" s="866">
        <v>290.7</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30" customFormat="1" ht="26.25" customHeight="1" x14ac:dyDescent="0.15">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30" customFormat="1" ht="26.25" customHeight="1" x14ac:dyDescent="0.15">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2156325</v>
      </c>
      <c r="BR112" s="817"/>
      <c r="BS112" s="817"/>
      <c r="BT112" s="817"/>
      <c r="BU112" s="817"/>
      <c r="BV112" s="817">
        <v>2133037</v>
      </c>
      <c r="BW112" s="817"/>
      <c r="BX112" s="817"/>
      <c r="BY112" s="817"/>
      <c r="BZ112" s="817"/>
      <c r="CA112" s="817">
        <v>2153333</v>
      </c>
      <c r="CB112" s="817"/>
      <c r="CC112" s="817"/>
      <c r="CD112" s="817"/>
      <c r="CE112" s="817"/>
      <c r="CF112" s="875">
        <v>20.3</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30" customFormat="1" ht="26.25" customHeight="1" x14ac:dyDescent="0.15">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228105</v>
      </c>
      <c r="AB113" s="919"/>
      <c r="AC113" s="919"/>
      <c r="AD113" s="919"/>
      <c r="AE113" s="920"/>
      <c r="AF113" s="921">
        <v>264786</v>
      </c>
      <c r="AG113" s="919"/>
      <c r="AH113" s="919"/>
      <c r="AI113" s="919"/>
      <c r="AJ113" s="920"/>
      <c r="AK113" s="921">
        <v>256078</v>
      </c>
      <c r="AL113" s="919"/>
      <c r="AM113" s="919"/>
      <c r="AN113" s="919"/>
      <c r="AO113" s="920"/>
      <c r="AP113" s="922">
        <v>2.4</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v>3741542</v>
      </c>
      <c r="BR113" s="817"/>
      <c r="BS113" s="817"/>
      <c r="BT113" s="817"/>
      <c r="BU113" s="817"/>
      <c r="BV113" s="817">
        <v>3288188</v>
      </c>
      <c r="BW113" s="817"/>
      <c r="BX113" s="817"/>
      <c r="BY113" s="817"/>
      <c r="BZ113" s="817"/>
      <c r="CA113" s="817">
        <v>2869086</v>
      </c>
      <c r="CB113" s="817"/>
      <c r="CC113" s="817"/>
      <c r="CD113" s="817"/>
      <c r="CE113" s="817"/>
      <c r="CF113" s="875">
        <v>27</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30" customFormat="1" ht="26.25" customHeight="1" x14ac:dyDescent="0.15">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562025</v>
      </c>
      <c r="AB114" s="780"/>
      <c r="AC114" s="780"/>
      <c r="AD114" s="780"/>
      <c r="AE114" s="781"/>
      <c r="AF114" s="782">
        <v>568977</v>
      </c>
      <c r="AG114" s="780"/>
      <c r="AH114" s="780"/>
      <c r="AI114" s="780"/>
      <c r="AJ114" s="781"/>
      <c r="AK114" s="782">
        <v>578765</v>
      </c>
      <c r="AL114" s="780"/>
      <c r="AM114" s="780"/>
      <c r="AN114" s="780"/>
      <c r="AO114" s="781"/>
      <c r="AP114" s="824">
        <v>5.5</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2752160</v>
      </c>
      <c r="BR114" s="817"/>
      <c r="BS114" s="817"/>
      <c r="BT114" s="817"/>
      <c r="BU114" s="817"/>
      <c r="BV114" s="817">
        <v>2709559</v>
      </c>
      <c r="BW114" s="817"/>
      <c r="BX114" s="817"/>
      <c r="BY114" s="817"/>
      <c r="BZ114" s="817"/>
      <c r="CA114" s="817">
        <v>2788552</v>
      </c>
      <c r="CB114" s="817"/>
      <c r="CC114" s="817"/>
      <c r="CD114" s="817"/>
      <c r="CE114" s="817"/>
      <c r="CF114" s="875">
        <v>26.3</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30" customFormat="1" ht="26.25" customHeight="1" x14ac:dyDescent="0.15">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269</v>
      </c>
      <c r="AB115" s="919"/>
      <c r="AC115" s="919"/>
      <c r="AD115" s="919"/>
      <c r="AE115" s="920"/>
      <c r="AF115" s="921">
        <v>246</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v>361604</v>
      </c>
      <c r="BR115" s="817"/>
      <c r="BS115" s="817"/>
      <c r="BT115" s="817"/>
      <c r="BU115" s="817"/>
      <c r="BV115" s="817">
        <v>357309</v>
      </c>
      <c r="BW115" s="817"/>
      <c r="BX115" s="817"/>
      <c r="BY115" s="817"/>
      <c r="BZ115" s="817"/>
      <c r="CA115" s="817">
        <v>354612</v>
      </c>
      <c r="CB115" s="817"/>
      <c r="CC115" s="817"/>
      <c r="CD115" s="817"/>
      <c r="CE115" s="817"/>
      <c r="CF115" s="875">
        <v>3.3</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30" customFormat="1" ht="26.25" customHeight="1" x14ac:dyDescent="0.15">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30"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3660614</v>
      </c>
      <c r="AB117" s="903"/>
      <c r="AC117" s="903"/>
      <c r="AD117" s="903"/>
      <c r="AE117" s="904"/>
      <c r="AF117" s="905">
        <v>3630162</v>
      </c>
      <c r="AG117" s="903"/>
      <c r="AH117" s="903"/>
      <c r="AI117" s="903"/>
      <c r="AJ117" s="904"/>
      <c r="AK117" s="905">
        <v>3781372</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30" customFormat="1" ht="26.25" customHeight="1" x14ac:dyDescent="0.15">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295</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30" customFormat="1" ht="26.25" customHeight="1" x14ac:dyDescent="0.15">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51" t="s">
        <v>178</v>
      </c>
      <c r="BA119" s="251"/>
      <c r="BB119" s="251"/>
      <c r="BC119" s="251"/>
      <c r="BD119" s="251"/>
      <c r="BE119" s="251"/>
      <c r="BF119" s="251"/>
      <c r="BG119" s="251"/>
      <c r="BH119" s="251"/>
      <c r="BI119" s="251"/>
      <c r="BJ119" s="251"/>
      <c r="BK119" s="251"/>
      <c r="BL119" s="251"/>
      <c r="BM119" s="251"/>
      <c r="BN119" s="251"/>
      <c r="BO119" s="877" t="s">
        <v>444</v>
      </c>
      <c r="BP119" s="878"/>
      <c r="BQ119" s="879">
        <v>40498373</v>
      </c>
      <c r="BR119" s="845"/>
      <c r="BS119" s="845"/>
      <c r="BT119" s="845"/>
      <c r="BU119" s="845"/>
      <c r="BV119" s="845">
        <v>40026835</v>
      </c>
      <c r="BW119" s="845"/>
      <c r="BX119" s="845"/>
      <c r="BY119" s="845"/>
      <c r="BZ119" s="845"/>
      <c r="CA119" s="845">
        <v>38995750</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30" customFormat="1" ht="26.25" customHeight="1" x14ac:dyDescent="0.15">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6996943</v>
      </c>
      <c r="BR120" s="842"/>
      <c r="BS120" s="842"/>
      <c r="BT120" s="842"/>
      <c r="BU120" s="842"/>
      <c r="BV120" s="842">
        <v>7516830</v>
      </c>
      <c r="BW120" s="842"/>
      <c r="BX120" s="842"/>
      <c r="BY120" s="842"/>
      <c r="BZ120" s="842"/>
      <c r="CA120" s="842">
        <v>8787099</v>
      </c>
      <c r="CB120" s="842"/>
      <c r="CC120" s="842"/>
      <c r="CD120" s="842"/>
      <c r="CE120" s="842"/>
      <c r="CF120" s="866">
        <v>82.8</v>
      </c>
      <c r="CG120" s="867"/>
      <c r="CH120" s="867"/>
      <c r="CI120" s="867"/>
      <c r="CJ120" s="867"/>
      <c r="CK120" s="868" t="s">
        <v>448</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v>2156325</v>
      </c>
      <c r="DH120" s="842"/>
      <c r="DI120" s="842"/>
      <c r="DJ120" s="842"/>
      <c r="DK120" s="842"/>
      <c r="DL120" s="842">
        <v>2133037</v>
      </c>
      <c r="DM120" s="842"/>
      <c r="DN120" s="842"/>
      <c r="DO120" s="842"/>
      <c r="DP120" s="842"/>
      <c r="DQ120" s="842">
        <v>2153333</v>
      </c>
      <c r="DR120" s="842"/>
      <c r="DS120" s="842"/>
      <c r="DT120" s="842"/>
      <c r="DU120" s="842"/>
      <c r="DV120" s="843">
        <v>20.3</v>
      </c>
      <c r="DW120" s="843"/>
      <c r="DX120" s="843"/>
      <c r="DY120" s="843"/>
      <c r="DZ120" s="844"/>
    </row>
    <row r="121" spans="1:130" s="230" customFormat="1" ht="26.25" customHeight="1" x14ac:dyDescent="0.15">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450</v>
      </c>
      <c r="BA121" s="752"/>
      <c r="BB121" s="752"/>
      <c r="BC121" s="752"/>
      <c r="BD121" s="752"/>
      <c r="BE121" s="752"/>
      <c r="BF121" s="752"/>
      <c r="BG121" s="752"/>
      <c r="BH121" s="752"/>
      <c r="BI121" s="752"/>
      <c r="BJ121" s="752"/>
      <c r="BK121" s="752"/>
      <c r="BL121" s="752"/>
      <c r="BM121" s="752"/>
      <c r="BN121" s="752"/>
      <c r="BO121" s="752"/>
      <c r="BP121" s="753"/>
      <c r="BQ121" s="816">
        <v>902745</v>
      </c>
      <c r="BR121" s="817"/>
      <c r="BS121" s="817"/>
      <c r="BT121" s="817"/>
      <c r="BU121" s="817"/>
      <c r="BV121" s="817">
        <v>836208</v>
      </c>
      <c r="BW121" s="817"/>
      <c r="BX121" s="817"/>
      <c r="BY121" s="817"/>
      <c r="BZ121" s="817"/>
      <c r="CA121" s="817">
        <v>926702</v>
      </c>
      <c r="CB121" s="817"/>
      <c r="CC121" s="817"/>
      <c r="CD121" s="817"/>
      <c r="CE121" s="817"/>
      <c r="CF121" s="875">
        <v>8.6999999999999993</v>
      </c>
      <c r="CG121" s="876"/>
      <c r="CH121" s="876"/>
      <c r="CI121" s="876"/>
      <c r="CJ121" s="876"/>
      <c r="CK121" s="869"/>
      <c r="CL121" s="855"/>
      <c r="CM121" s="855"/>
      <c r="CN121" s="855"/>
      <c r="CO121" s="856"/>
      <c r="CP121" s="835" t="s">
        <v>395</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t="s">
        <v>122</v>
      </c>
      <c r="DR121" s="817"/>
      <c r="DS121" s="817"/>
      <c r="DT121" s="817"/>
      <c r="DU121" s="817"/>
      <c r="DV121" s="794" t="s">
        <v>122</v>
      </c>
      <c r="DW121" s="794"/>
      <c r="DX121" s="794"/>
      <c r="DY121" s="794"/>
      <c r="DZ121" s="795"/>
    </row>
    <row r="122" spans="1:130" s="230" customFormat="1" ht="26.25" customHeight="1" x14ac:dyDescent="0.15">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27601134</v>
      </c>
      <c r="BR122" s="845"/>
      <c r="BS122" s="845"/>
      <c r="BT122" s="845"/>
      <c r="BU122" s="845"/>
      <c r="BV122" s="845">
        <v>28254758</v>
      </c>
      <c r="BW122" s="845"/>
      <c r="BX122" s="845"/>
      <c r="BY122" s="845"/>
      <c r="BZ122" s="845"/>
      <c r="CA122" s="845">
        <v>27359213</v>
      </c>
      <c r="CB122" s="845"/>
      <c r="CC122" s="845"/>
      <c r="CD122" s="845"/>
      <c r="CE122" s="845"/>
      <c r="CF122" s="846">
        <v>257.89999999999998</v>
      </c>
      <c r="CG122" s="847"/>
      <c r="CH122" s="847"/>
      <c r="CI122" s="847"/>
      <c r="CJ122" s="847"/>
      <c r="CK122" s="869"/>
      <c r="CL122" s="855"/>
      <c r="CM122" s="855"/>
      <c r="CN122" s="855"/>
      <c r="CO122" s="856"/>
      <c r="CP122" s="835" t="s">
        <v>391</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30" customFormat="1" ht="26.25" customHeight="1" x14ac:dyDescent="0.15">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51" t="s">
        <v>178</v>
      </c>
      <c r="BA123" s="251"/>
      <c r="BB123" s="251"/>
      <c r="BC123" s="251"/>
      <c r="BD123" s="251"/>
      <c r="BE123" s="251"/>
      <c r="BF123" s="251"/>
      <c r="BG123" s="251"/>
      <c r="BH123" s="251"/>
      <c r="BI123" s="251"/>
      <c r="BJ123" s="251"/>
      <c r="BK123" s="251"/>
      <c r="BL123" s="251"/>
      <c r="BM123" s="251"/>
      <c r="BN123" s="251"/>
      <c r="BO123" s="877" t="s">
        <v>452</v>
      </c>
      <c r="BP123" s="878"/>
      <c r="BQ123" s="832">
        <v>35500822</v>
      </c>
      <c r="BR123" s="833"/>
      <c r="BS123" s="833"/>
      <c r="BT123" s="833"/>
      <c r="BU123" s="833"/>
      <c r="BV123" s="833">
        <v>36607796</v>
      </c>
      <c r="BW123" s="833"/>
      <c r="BX123" s="833"/>
      <c r="BY123" s="833"/>
      <c r="BZ123" s="833"/>
      <c r="CA123" s="833">
        <v>37073014</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30" customFormat="1" ht="26.25" customHeight="1" thickBot="1" x14ac:dyDescent="0.2">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453</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46.5</v>
      </c>
      <c r="BR124" s="831"/>
      <c r="BS124" s="831"/>
      <c r="BT124" s="831"/>
      <c r="BU124" s="831"/>
      <c r="BV124" s="831">
        <v>32.299999999999997</v>
      </c>
      <c r="BW124" s="831"/>
      <c r="BX124" s="831"/>
      <c r="BY124" s="831"/>
      <c r="BZ124" s="831"/>
      <c r="CA124" s="831">
        <v>18.100000000000001</v>
      </c>
      <c r="CB124" s="831"/>
      <c r="CC124" s="831"/>
      <c r="CD124" s="831"/>
      <c r="CE124" s="831"/>
      <c r="CF124" s="726"/>
      <c r="CG124" s="727"/>
      <c r="CH124" s="727"/>
      <c r="CI124" s="727"/>
      <c r="CJ124" s="862"/>
      <c r="CK124" s="870"/>
      <c r="CL124" s="870"/>
      <c r="CM124" s="870"/>
      <c r="CN124" s="870"/>
      <c r="CO124" s="871"/>
      <c r="CP124" s="835" t="s">
        <v>454</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30" customFormat="1" ht="26.25" customHeight="1" x14ac:dyDescent="0.15">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51" t="s">
        <v>455</v>
      </c>
      <c r="CL125" s="852"/>
      <c r="CM125" s="852"/>
      <c r="CN125" s="852"/>
      <c r="CO125" s="853"/>
      <c r="CP125" s="860" t="s">
        <v>456</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30" customFormat="1" ht="26.25" customHeight="1" thickBot="1" x14ac:dyDescent="0.2">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54"/>
      <c r="CL126" s="855"/>
      <c r="CM126" s="855"/>
      <c r="CN126" s="855"/>
      <c r="CO126" s="856"/>
      <c r="CP126" s="815" t="s">
        <v>457</v>
      </c>
      <c r="CQ126" s="752"/>
      <c r="CR126" s="752"/>
      <c r="CS126" s="752"/>
      <c r="CT126" s="752"/>
      <c r="CU126" s="752"/>
      <c r="CV126" s="752"/>
      <c r="CW126" s="752"/>
      <c r="CX126" s="752"/>
      <c r="CY126" s="752"/>
      <c r="CZ126" s="752"/>
      <c r="DA126" s="752"/>
      <c r="DB126" s="752"/>
      <c r="DC126" s="752"/>
      <c r="DD126" s="752"/>
      <c r="DE126" s="752"/>
      <c r="DF126" s="753"/>
      <c r="DG126" s="816">
        <v>361604</v>
      </c>
      <c r="DH126" s="817"/>
      <c r="DI126" s="817"/>
      <c r="DJ126" s="817"/>
      <c r="DK126" s="817"/>
      <c r="DL126" s="817">
        <v>357309</v>
      </c>
      <c r="DM126" s="817"/>
      <c r="DN126" s="817"/>
      <c r="DO126" s="817"/>
      <c r="DP126" s="817"/>
      <c r="DQ126" s="817">
        <v>354612</v>
      </c>
      <c r="DR126" s="817"/>
      <c r="DS126" s="817"/>
      <c r="DT126" s="817"/>
      <c r="DU126" s="817"/>
      <c r="DV126" s="794">
        <v>3.3</v>
      </c>
      <c r="DW126" s="794"/>
      <c r="DX126" s="794"/>
      <c r="DY126" s="794"/>
      <c r="DZ126" s="795"/>
    </row>
    <row r="127" spans="1:130" s="230" customFormat="1" ht="26.25" customHeight="1" x14ac:dyDescent="0.15">
      <c r="A127" s="822"/>
      <c r="B127" s="823"/>
      <c r="C127" s="838" t="s">
        <v>458</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269</v>
      </c>
      <c r="AB127" s="780"/>
      <c r="AC127" s="780"/>
      <c r="AD127" s="780"/>
      <c r="AE127" s="781"/>
      <c r="AF127" s="782">
        <v>246</v>
      </c>
      <c r="AG127" s="780"/>
      <c r="AH127" s="780"/>
      <c r="AI127" s="780"/>
      <c r="AJ127" s="781"/>
      <c r="AK127" s="782" t="s">
        <v>122</v>
      </c>
      <c r="AL127" s="780"/>
      <c r="AM127" s="780"/>
      <c r="AN127" s="780"/>
      <c r="AO127" s="781"/>
      <c r="AP127" s="824" t="s">
        <v>122</v>
      </c>
      <c r="AQ127" s="825"/>
      <c r="AR127" s="825"/>
      <c r="AS127" s="825"/>
      <c r="AT127" s="826"/>
      <c r="AU127" s="232"/>
      <c r="AV127" s="232"/>
      <c r="AW127" s="232"/>
      <c r="AX127" s="841" t="s">
        <v>459</v>
      </c>
      <c r="AY127" s="812"/>
      <c r="AZ127" s="812"/>
      <c r="BA127" s="812"/>
      <c r="BB127" s="812"/>
      <c r="BC127" s="812"/>
      <c r="BD127" s="812"/>
      <c r="BE127" s="813"/>
      <c r="BF127" s="811" t="s">
        <v>460</v>
      </c>
      <c r="BG127" s="812"/>
      <c r="BH127" s="812"/>
      <c r="BI127" s="812"/>
      <c r="BJ127" s="812"/>
      <c r="BK127" s="812"/>
      <c r="BL127" s="813"/>
      <c r="BM127" s="811" t="s">
        <v>461</v>
      </c>
      <c r="BN127" s="812"/>
      <c r="BO127" s="812"/>
      <c r="BP127" s="812"/>
      <c r="BQ127" s="812"/>
      <c r="BR127" s="812"/>
      <c r="BS127" s="813"/>
      <c r="BT127" s="811" t="s">
        <v>462</v>
      </c>
      <c r="BU127" s="812"/>
      <c r="BV127" s="812"/>
      <c r="BW127" s="812"/>
      <c r="BX127" s="812"/>
      <c r="BY127" s="812"/>
      <c r="BZ127" s="814"/>
      <c r="CA127" s="232"/>
      <c r="CB127" s="232"/>
      <c r="CC127" s="232"/>
      <c r="CD127" s="255"/>
      <c r="CE127" s="255"/>
      <c r="CF127" s="255"/>
      <c r="CG127" s="232"/>
      <c r="CH127" s="232"/>
      <c r="CI127" s="232"/>
      <c r="CJ127" s="254"/>
      <c r="CK127" s="854"/>
      <c r="CL127" s="855"/>
      <c r="CM127" s="855"/>
      <c r="CN127" s="855"/>
      <c r="CO127" s="856"/>
      <c r="CP127" s="815" t="s">
        <v>463</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30" customFormat="1" ht="26.25" customHeight="1" thickBot="1" x14ac:dyDescent="0.2">
      <c r="A128" s="796" t="s">
        <v>464</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465</v>
      </c>
      <c r="X128" s="798"/>
      <c r="Y128" s="798"/>
      <c r="Z128" s="799"/>
      <c r="AA128" s="800">
        <v>123010</v>
      </c>
      <c r="AB128" s="801"/>
      <c r="AC128" s="801"/>
      <c r="AD128" s="801"/>
      <c r="AE128" s="802"/>
      <c r="AF128" s="803">
        <v>146733</v>
      </c>
      <c r="AG128" s="801"/>
      <c r="AH128" s="801"/>
      <c r="AI128" s="801"/>
      <c r="AJ128" s="802"/>
      <c r="AK128" s="803">
        <v>135666</v>
      </c>
      <c r="AL128" s="801"/>
      <c r="AM128" s="801"/>
      <c r="AN128" s="801"/>
      <c r="AO128" s="802"/>
      <c r="AP128" s="804"/>
      <c r="AQ128" s="805"/>
      <c r="AR128" s="805"/>
      <c r="AS128" s="805"/>
      <c r="AT128" s="806"/>
      <c r="AU128" s="232"/>
      <c r="AV128" s="232"/>
      <c r="AW128" s="232"/>
      <c r="AX128" s="807" t="s">
        <v>466</v>
      </c>
      <c r="AY128" s="808"/>
      <c r="AZ128" s="808"/>
      <c r="BA128" s="808"/>
      <c r="BB128" s="808"/>
      <c r="BC128" s="808"/>
      <c r="BD128" s="808"/>
      <c r="BE128" s="809"/>
      <c r="BF128" s="786" t="s">
        <v>122</v>
      </c>
      <c r="BG128" s="787"/>
      <c r="BH128" s="787"/>
      <c r="BI128" s="787"/>
      <c r="BJ128" s="787"/>
      <c r="BK128" s="787"/>
      <c r="BL128" s="810"/>
      <c r="BM128" s="786">
        <v>12.93</v>
      </c>
      <c r="BN128" s="787"/>
      <c r="BO128" s="787"/>
      <c r="BP128" s="787"/>
      <c r="BQ128" s="787"/>
      <c r="BR128" s="787"/>
      <c r="BS128" s="810"/>
      <c r="BT128" s="786">
        <v>20</v>
      </c>
      <c r="BU128" s="787"/>
      <c r="BV128" s="787"/>
      <c r="BW128" s="787"/>
      <c r="BX128" s="787"/>
      <c r="BY128" s="787"/>
      <c r="BZ128" s="788"/>
      <c r="CA128" s="255"/>
      <c r="CB128" s="255"/>
      <c r="CC128" s="255"/>
      <c r="CD128" s="255"/>
      <c r="CE128" s="255"/>
      <c r="CF128" s="255"/>
      <c r="CG128" s="232"/>
      <c r="CH128" s="232"/>
      <c r="CI128" s="232"/>
      <c r="CJ128" s="254"/>
      <c r="CK128" s="857"/>
      <c r="CL128" s="858"/>
      <c r="CM128" s="858"/>
      <c r="CN128" s="858"/>
      <c r="CO128" s="859"/>
      <c r="CP128" s="789" t="s">
        <v>467</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30"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468</v>
      </c>
      <c r="X129" s="777"/>
      <c r="Y129" s="777"/>
      <c r="Z129" s="778"/>
      <c r="AA129" s="779">
        <v>13265370</v>
      </c>
      <c r="AB129" s="780"/>
      <c r="AC129" s="780"/>
      <c r="AD129" s="780"/>
      <c r="AE129" s="781"/>
      <c r="AF129" s="782">
        <v>13104317</v>
      </c>
      <c r="AG129" s="780"/>
      <c r="AH129" s="780"/>
      <c r="AI129" s="780"/>
      <c r="AJ129" s="781"/>
      <c r="AK129" s="782">
        <v>13218753</v>
      </c>
      <c r="AL129" s="780"/>
      <c r="AM129" s="780"/>
      <c r="AN129" s="780"/>
      <c r="AO129" s="781"/>
      <c r="AP129" s="783"/>
      <c r="AQ129" s="784"/>
      <c r="AR129" s="784"/>
      <c r="AS129" s="784"/>
      <c r="AT129" s="785"/>
      <c r="AU129" s="233"/>
      <c r="AV129" s="233"/>
      <c r="AW129" s="233"/>
      <c r="AX129" s="751" t="s">
        <v>469</v>
      </c>
      <c r="AY129" s="752"/>
      <c r="AZ129" s="752"/>
      <c r="BA129" s="752"/>
      <c r="BB129" s="752"/>
      <c r="BC129" s="752"/>
      <c r="BD129" s="752"/>
      <c r="BE129" s="753"/>
      <c r="BF129" s="770" t="s">
        <v>122</v>
      </c>
      <c r="BG129" s="771"/>
      <c r="BH129" s="771"/>
      <c r="BI129" s="771"/>
      <c r="BJ129" s="771"/>
      <c r="BK129" s="771"/>
      <c r="BL129" s="772"/>
      <c r="BM129" s="770">
        <v>17.93</v>
      </c>
      <c r="BN129" s="771"/>
      <c r="BO129" s="771"/>
      <c r="BP129" s="771"/>
      <c r="BQ129" s="771"/>
      <c r="BR129" s="771"/>
      <c r="BS129" s="772"/>
      <c r="BT129" s="770">
        <v>30</v>
      </c>
      <c r="BU129" s="771"/>
      <c r="BV129" s="771"/>
      <c r="BW129" s="771"/>
      <c r="BX129" s="771"/>
      <c r="BY129" s="771"/>
      <c r="BZ129" s="773"/>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774" t="s">
        <v>470</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471</v>
      </c>
      <c r="X130" s="777"/>
      <c r="Y130" s="777"/>
      <c r="Z130" s="778"/>
      <c r="AA130" s="779">
        <v>2533034</v>
      </c>
      <c r="AB130" s="780"/>
      <c r="AC130" s="780"/>
      <c r="AD130" s="780"/>
      <c r="AE130" s="781"/>
      <c r="AF130" s="782">
        <v>2519803</v>
      </c>
      <c r="AG130" s="780"/>
      <c r="AH130" s="780"/>
      <c r="AI130" s="780"/>
      <c r="AJ130" s="781"/>
      <c r="AK130" s="782">
        <v>2611767</v>
      </c>
      <c r="AL130" s="780"/>
      <c r="AM130" s="780"/>
      <c r="AN130" s="780"/>
      <c r="AO130" s="781"/>
      <c r="AP130" s="783"/>
      <c r="AQ130" s="784"/>
      <c r="AR130" s="784"/>
      <c r="AS130" s="784"/>
      <c r="AT130" s="785"/>
      <c r="AU130" s="233"/>
      <c r="AV130" s="233"/>
      <c r="AW130" s="233"/>
      <c r="AX130" s="751" t="s">
        <v>472</v>
      </c>
      <c r="AY130" s="752"/>
      <c r="AZ130" s="752"/>
      <c r="BA130" s="752"/>
      <c r="BB130" s="752"/>
      <c r="BC130" s="752"/>
      <c r="BD130" s="752"/>
      <c r="BE130" s="753"/>
      <c r="BF130" s="754">
        <v>9.4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473</v>
      </c>
      <c r="X131" s="761"/>
      <c r="Y131" s="761"/>
      <c r="Z131" s="762"/>
      <c r="AA131" s="763">
        <v>10732336</v>
      </c>
      <c r="AB131" s="764"/>
      <c r="AC131" s="764"/>
      <c r="AD131" s="764"/>
      <c r="AE131" s="765"/>
      <c r="AF131" s="766">
        <v>10584514</v>
      </c>
      <c r="AG131" s="764"/>
      <c r="AH131" s="764"/>
      <c r="AI131" s="764"/>
      <c r="AJ131" s="765"/>
      <c r="AK131" s="766">
        <v>10606986</v>
      </c>
      <c r="AL131" s="764"/>
      <c r="AM131" s="764"/>
      <c r="AN131" s="764"/>
      <c r="AO131" s="765"/>
      <c r="AP131" s="767"/>
      <c r="AQ131" s="768"/>
      <c r="AR131" s="768"/>
      <c r="AS131" s="768"/>
      <c r="AT131" s="769"/>
      <c r="AU131" s="233"/>
      <c r="AV131" s="233"/>
      <c r="AW131" s="233"/>
      <c r="AX131" s="729" t="s">
        <v>474</v>
      </c>
      <c r="AY131" s="730"/>
      <c r="AZ131" s="730"/>
      <c r="BA131" s="730"/>
      <c r="BB131" s="730"/>
      <c r="BC131" s="730"/>
      <c r="BD131" s="730"/>
      <c r="BE131" s="731"/>
      <c r="BF131" s="732">
        <v>18.100000000000001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38" t="s">
        <v>475</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476</v>
      </c>
      <c r="W132" s="742"/>
      <c r="X132" s="742"/>
      <c r="Y132" s="742"/>
      <c r="Z132" s="743"/>
      <c r="AA132" s="744">
        <v>9.3602175709999997</v>
      </c>
      <c r="AB132" s="745"/>
      <c r="AC132" s="745"/>
      <c r="AD132" s="745"/>
      <c r="AE132" s="746"/>
      <c r="AF132" s="747">
        <v>9.1041119130000006</v>
      </c>
      <c r="AG132" s="745"/>
      <c r="AH132" s="745"/>
      <c r="AI132" s="745"/>
      <c r="AJ132" s="746"/>
      <c r="AK132" s="747">
        <v>9.7477172119999995</v>
      </c>
      <c r="AL132" s="745"/>
      <c r="AM132" s="745"/>
      <c r="AN132" s="745"/>
      <c r="AO132" s="746"/>
      <c r="AP132" s="748"/>
      <c r="AQ132" s="749"/>
      <c r="AR132" s="749"/>
      <c r="AS132" s="749"/>
      <c r="AT132" s="75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477</v>
      </c>
      <c r="W133" s="721"/>
      <c r="X133" s="721"/>
      <c r="Y133" s="721"/>
      <c r="Z133" s="722"/>
      <c r="AA133" s="723">
        <v>9.3000000000000007</v>
      </c>
      <c r="AB133" s="724"/>
      <c r="AC133" s="724"/>
      <c r="AD133" s="724"/>
      <c r="AE133" s="725"/>
      <c r="AF133" s="723">
        <v>9.1999999999999993</v>
      </c>
      <c r="AG133" s="724"/>
      <c r="AH133" s="724"/>
      <c r="AI133" s="724"/>
      <c r="AJ133" s="725"/>
      <c r="AK133" s="723">
        <v>9.4</v>
      </c>
      <c r="AL133" s="724"/>
      <c r="AM133" s="724"/>
      <c r="AN133" s="724"/>
      <c r="AO133" s="725"/>
      <c r="AP133" s="726"/>
      <c r="AQ133" s="727"/>
      <c r="AR133" s="727"/>
      <c r="AS133" s="727"/>
      <c r="AT133" s="72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D7sg3v7z2OWdLXrLlfQyiH2NLZvvW1Ipp7cUVI/BPnPSakcinC/FTpU7N/rvB4juSlTJjEESxePXzI9KoAuFFw==" saltValue="j39a6l+bfl9DBWck3Ky6u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478</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UGWSsMSZZPi03C3STGhoinqyrY6xuvGLdsbi5UBral/CleFTt3BKYGQ9yzkWU+4m+jN+uzzK9dvPa4WSEj2QNg==" saltValue="yCqIuTdcICewPr1vv6m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M8e5YYeY9UudK2oc/SAwK69Y/fqzttOqhZ7AJ5pkTPJ0EdaGx5DeomG8K1t90j+Sofaz92wmjrL8/4i0N9bmA==" saltValue="+lPewEPPSuGJj15RBk2bs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479</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480</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8" t="s">
        <v>481</v>
      </c>
      <c r="AP7" s="272"/>
      <c r="AQ7" s="273" t="s">
        <v>482</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9"/>
      <c r="AP8" s="278" t="s">
        <v>483</v>
      </c>
      <c r="AQ8" s="279" t="s">
        <v>484</v>
      </c>
      <c r="AR8" s="280" t="s">
        <v>485</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30" t="s">
        <v>486</v>
      </c>
      <c r="AL9" s="1131"/>
      <c r="AM9" s="1131"/>
      <c r="AN9" s="1132"/>
      <c r="AO9" s="281">
        <v>3746925</v>
      </c>
      <c r="AP9" s="281">
        <v>98811</v>
      </c>
      <c r="AQ9" s="282">
        <v>107616</v>
      </c>
      <c r="AR9" s="283">
        <v>-8.1999999999999993</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30" t="s">
        <v>487</v>
      </c>
      <c r="AL10" s="1131"/>
      <c r="AM10" s="1131"/>
      <c r="AN10" s="1132"/>
      <c r="AO10" s="284">
        <v>650634</v>
      </c>
      <c r="AP10" s="284">
        <v>17158</v>
      </c>
      <c r="AQ10" s="285">
        <v>10095</v>
      </c>
      <c r="AR10" s="286">
        <v>70</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30" t="s">
        <v>488</v>
      </c>
      <c r="AL11" s="1131"/>
      <c r="AM11" s="1131"/>
      <c r="AN11" s="1132"/>
      <c r="AO11" s="284">
        <v>13738</v>
      </c>
      <c r="AP11" s="284">
        <v>362</v>
      </c>
      <c r="AQ11" s="285">
        <v>1704</v>
      </c>
      <c r="AR11" s="286">
        <v>-78.8</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30" t="s">
        <v>489</v>
      </c>
      <c r="AL12" s="1131"/>
      <c r="AM12" s="1131"/>
      <c r="AN12" s="1132"/>
      <c r="AO12" s="284" t="s">
        <v>490</v>
      </c>
      <c r="AP12" s="284" t="s">
        <v>490</v>
      </c>
      <c r="AQ12" s="285">
        <v>7</v>
      </c>
      <c r="AR12" s="286" t="s">
        <v>490</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30" t="s">
        <v>491</v>
      </c>
      <c r="AL13" s="1131"/>
      <c r="AM13" s="1131"/>
      <c r="AN13" s="1132"/>
      <c r="AO13" s="284">
        <v>269050</v>
      </c>
      <c r="AP13" s="284">
        <v>7095</v>
      </c>
      <c r="AQ13" s="285">
        <v>4110</v>
      </c>
      <c r="AR13" s="286">
        <v>72.599999999999994</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30" t="s">
        <v>492</v>
      </c>
      <c r="AL14" s="1131"/>
      <c r="AM14" s="1131"/>
      <c r="AN14" s="1132"/>
      <c r="AO14" s="284">
        <v>276782</v>
      </c>
      <c r="AP14" s="284">
        <v>7299</v>
      </c>
      <c r="AQ14" s="285">
        <v>2451</v>
      </c>
      <c r="AR14" s="286">
        <v>197.8</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33" t="s">
        <v>493</v>
      </c>
      <c r="AL15" s="1134"/>
      <c r="AM15" s="1134"/>
      <c r="AN15" s="1135"/>
      <c r="AO15" s="284">
        <v>-187380</v>
      </c>
      <c r="AP15" s="284">
        <v>-4941</v>
      </c>
      <c r="AQ15" s="285">
        <v>-6399</v>
      </c>
      <c r="AR15" s="286">
        <v>-22.8</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33" t="s">
        <v>178</v>
      </c>
      <c r="AL16" s="1134"/>
      <c r="AM16" s="1134"/>
      <c r="AN16" s="1135"/>
      <c r="AO16" s="284">
        <v>4769749</v>
      </c>
      <c r="AP16" s="284">
        <v>125785</v>
      </c>
      <c r="AQ16" s="285">
        <v>119584</v>
      </c>
      <c r="AR16" s="286">
        <v>5.2</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494</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495</v>
      </c>
      <c r="AP20" s="293" t="s">
        <v>496</v>
      </c>
      <c r="AQ20" s="294" t="s">
        <v>497</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36" t="s">
        <v>498</v>
      </c>
      <c r="AL21" s="1137"/>
      <c r="AM21" s="1137"/>
      <c r="AN21" s="1138"/>
      <c r="AO21" s="297">
        <v>10.68</v>
      </c>
      <c r="AP21" s="298">
        <v>10.86</v>
      </c>
      <c r="AQ21" s="299">
        <v>-0.18</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36" t="s">
        <v>499</v>
      </c>
      <c r="AL22" s="1137"/>
      <c r="AM22" s="1137"/>
      <c r="AN22" s="1138"/>
      <c r="AO22" s="302">
        <v>98.6</v>
      </c>
      <c r="AP22" s="303">
        <v>97.3</v>
      </c>
      <c r="AQ22" s="304">
        <v>1.3</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29" t="s">
        <v>500</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67"/>
    </row>
    <row r="27" spans="1:46" x14ac:dyDescent="0.15">
      <c r="A27" s="309"/>
      <c r="AO27" s="262"/>
      <c r="AP27" s="262"/>
      <c r="AQ27" s="262"/>
      <c r="AR27" s="262"/>
      <c r="AS27" s="262"/>
      <c r="AT27" s="262"/>
    </row>
    <row r="28" spans="1:46" ht="17.25" x14ac:dyDescent="0.15">
      <c r="A28" s="263" t="s">
        <v>501</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502</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8" t="s">
        <v>481</v>
      </c>
      <c r="AP30" s="272"/>
      <c r="AQ30" s="273" t="s">
        <v>482</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9"/>
      <c r="AP31" s="278" t="s">
        <v>483</v>
      </c>
      <c r="AQ31" s="279" t="s">
        <v>484</v>
      </c>
      <c r="AR31" s="280" t="s">
        <v>485</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20" t="s">
        <v>503</v>
      </c>
      <c r="AL32" s="1121"/>
      <c r="AM32" s="1121"/>
      <c r="AN32" s="1122"/>
      <c r="AO32" s="312">
        <v>2946529</v>
      </c>
      <c r="AP32" s="312">
        <v>77704</v>
      </c>
      <c r="AQ32" s="313">
        <v>75090</v>
      </c>
      <c r="AR32" s="314">
        <v>3.5</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20" t="s">
        <v>504</v>
      </c>
      <c r="AL33" s="1121"/>
      <c r="AM33" s="1121"/>
      <c r="AN33" s="1122"/>
      <c r="AO33" s="312" t="s">
        <v>490</v>
      </c>
      <c r="AP33" s="312" t="s">
        <v>490</v>
      </c>
      <c r="AQ33" s="313" t="s">
        <v>490</v>
      </c>
      <c r="AR33" s="314" t="s">
        <v>490</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20" t="s">
        <v>505</v>
      </c>
      <c r="AL34" s="1121"/>
      <c r="AM34" s="1121"/>
      <c r="AN34" s="1122"/>
      <c r="AO34" s="312" t="s">
        <v>490</v>
      </c>
      <c r="AP34" s="312" t="s">
        <v>490</v>
      </c>
      <c r="AQ34" s="313">
        <v>1</v>
      </c>
      <c r="AR34" s="314" t="s">
        <v>490</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20" t="s">
        <v>506</v>
      </c>
      <c r="AL35" s="1121"/>
      <c r="AM35" s="1121"/>
      <c r="AN35" s="1122"/>
      <c r="AO35" s="312">
        <v>256078</v>
      </c>
      <c r="AP35" s="312">
        <v>6753</v>
      </c>
      <c r="AQ35" s="313">
        <v>17211</v>
      </c>
      <c r="AR35" s="314">
        <v>-60.8</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20" t="s">
        <v>507</v>
      </c>
      <c r="AL36" s="1121"/>
      <c r="AM36" s="1121"/>
      <c r="AN36" s="1122"/>
      <c r="AO36" s="312">
        <v>578765</v>
      </c>
      <c r="AP36" s="312">
        <v>15263</v>
      </c>
      <c r="AQ36" s="313">
        <v>2478</v>
      </c>
      <c r="AR36" s="314">
        <v>515.9</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20" t="s">
        <v>508</v>
      </c>
      <c r="AL37" s="1121"/>
      <c r="AM37" s="1121"/>
      <c r="AN37" s="1122"/>
      <c r="AO37" s="312" t="s">
        <v>490</v>
      </c>
      <c r="AP37" s="312" t="s">
        <v>490</v>
      </c>
      <c r="AQ37" s="313">
        <v>654</v>
      </c>
      <c r="AR37" s="314" t="s">
        <v>490</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23" t="s">
        <v>509</v>
      </c>
      <c r="AL38" s="1124"/>
      <c r="AM38" s="1124"/>
      <c r="AN38" s="1125"/>
      <c r="AO38" s="315" t="s">
        <v>490</v>
      </c>
      <c r="AP38" s="315" t="s">
        <v>490</v>
      </c>
      <c r="AQ38" s="316">
        <v>4</v>
      </c>
      <c r="AR38" s="304" t="s">
        <v>490</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23" t="s">
        <v>510</v>
      </c>
      <c r="AL39" s="1124"/>
      <c r="AM39" s="1124"/>
      <c r="AN39" s="1125"/>
      <c r="AO39" s="312">
        <v>-135666</v>
      </c>
      <c r="AP39" s="312">
        <v>-3578</v>
      </c>
      <c r="AQ39" s="313">
        <v>-3502</v>
      </c>
      <c r="AR39" s="314">
        <v>2.2000000000000002</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20" t="s">
        <v>511</v>
      </c>
      <c r="AL40" s="1121"/>
      <c r="AM40" s="1121"/>
      <c r="AN40" s="1122"/>
      <c r="AO40" s="312">
        <v>-2611767</v>
      </c>
      <c r="AP40" s="312">
        <v>-68876</v>
      </c>
      <c r="AQ40" s="313">
        <v>-63750</v>
      </c>
      <c r="AR40" s="314">
        <v>8</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26" t="s">
        <v>288</v>
      </c>
      <c r="AL41" s="1127"/>
      <c r="AM41" s="1127"/>
      <c r="AN41" s="1128"/>
      <c r="AO41" s="312">
        <v>1033939</v>
      </c>
      <c r="AP41" s="312">
        <v>27266</v>
      </c>
      <c r="AQ41" s="313">
        <v>28185</v>
      </c>
      <c r="AR41" s="314">
        <v>-3.3</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512</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513</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13" t="s">
        <v>481</v>
      </c>
      <c r="AN49" s="1115" t="s">
        <v>514</v>
      </c>
      <c r="AO49" s="1116"/>
      <c r="AP49" s="1116"/>
      <c r="AQ49" s="1116"/>
      <c r="AR49" s="1117"/>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14"/>
      <c r="AN50" s="328" t="s">
        <v>515</v>
      </c>
      <c r="AO50" s="329" t="s">
        <v>516</v>
      </c>
      <c r="AP50" s="330" t="s">
        <v>517</v>
      </c>
      <c r="AQ50" s="331" t="s">
        <v>518</v>
      </c>
      <c r="AR50" s="332" t="s">
        <v>519</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520</v>
      </c>
      <c r="AL51" s="325"/>
      <c r="AM51" s="333">
        <v>4829490</v>
      </c>
      <c r="AN51" s="334">
        <v>119705</v>
      </c>
      <c r="AO51" s="335">
        <v>-6.7</v>
      </c>
      <c r="AP51" s="336">
        <v>94081</v>
      </c>
      <c r="AQ51" s="337">
        <v>10.5</v>
      </c>
      <c r="AR51" s="338">
        <v>-17.2</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521</v>
      </c>
      <c r="AM52" s="341">
        <v>2949179</v>
      </c>
      <c r="AN52" s="342">
        <v>73099</v>
      </c>
      <c r="AO52" s="343">
        <v>-21.6</v>
      </c>
      <c r="AP52" s="344">
        <v>48949</v>
      </c>
      <c r="AQ52" s="345">
        <v>11.5</v>
      </c>
      <c r="AR52" s="346">
        <v>-33.1</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522</v>
      </c>
      <c r="AL53" s="325"/>
      <c r="AM53" s="333">
        <v>7338972</v>
      </c>
      <c r="AN53" s="334">
        <v>184568</v>
      </c>
      <c r="AO53" s="335">
        <v>54.2</v>
      </c>
      <c r="AP53" s="336">
        <v>92632</v>
      </c>
      <c r="AQ53" s="337">
        <v>-1.5</v>
      </c>
      <c r="AR53" s="338">
        <v>55.7</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521</v>
      </c>
      <c r="AM54" s="341">
        <v>4646031</v>
      </c>
      <c r="AN54" s="342">
        <v>116843</v>
      </c>
      <c r="AO54" s="343">
        <v>59.8</v>
      </c>
      <c r="AP54" s="344">
        <v>47978</v>
      </c>
      <c r="AQ54" s="345">
        <v>-2</v>
      </c>
      <c r="AR54" s="346">
        <v>61.8</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523</v>
      </c>
      <c r="AL55" s="325"/>
      <c r="AM55" s="333">
        <v>5676192</v>
      </c>
      <c r="AN55" s="334">
        <v>145030</v>
      </c>
      <c r="AO55" s="335">
        <v>-21.4</v>
      </c>
      <c r="AP55" s="336">
        <v>96469</v>
      </c>
      <c r="AQ55" s="337">
        <v>4.0999999999999996</v>
      </c>
      <c r="AR55" s="338">
        <v>-25.5</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521</v>
      </c>
      <c r="AM56" s="341">
        <v>2981497</v>
      </c>
      <c r="AN56" s="342">
        <v>76179</v>
      </c>
      <c r="AO56" s="343">
        <v>-34.799999999999997</v>
      </c>
      <c r="AP56" s="344">
        <v>49775</v>
      </c>
      <c r="AQ56" s="345">
        <v>3.7</v>
      </c>
      <c r="AR56" s="346">
        <v>-38.5</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524</v>
      </c>
      <c r="AL57" s="325"/>
      <c r="AM57" s="333">
        <v>3968324</v>
      </c>
      <c r="AN57" s="334">
        <v>103108</v>
      </c>
      <c r="AO57" s="335">
        <v>-28.9</v>
      </c>
      <c r="AP57" s="336">
        <v>85743</v>
      </c>
      <c r="AQ57" s="337">
        <v>-11.1</v>
      </c>
      <c r="AR57" s="338">
        <v>-17.8</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521</v>
      </c>
      <c r="AM58" s="341">
        <v>2790715</v>
      </c>
      <c r="AN58" s="342">
        <v>72511</v>
      </c>
      <c r="AO58" s="343">
        <v>-4.8</v>
      </c>
      <c r="AP58" s="344">
        <v>45231</v>
      </c>
      <c r="AQ58" s="345">
        <v>-9.1</v>
      </c>
      <c r="AR58" s="346">
        <v>4.3</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525</v>
      </c>
      <c r="AL59" s="325"/>
      <c r="AM59" s="333">
        <v>3034529</v>
      </c>
      <c r="AN59" s="334">
        <v>80024</v>
      </c>
      <c r="AO59" s="335">
        <v>-22.4</v>
      </c>
      <c r="AP59" s="336">
        <v>92509</v>
      </c>
      <c r="AQ59" s="337">
        <v>7.9</v>
      </c>
      <c r="AR59" s="338">
        <v>-30.3</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521</v>
      </c>
      <c r="AM60" s="341">
        <v>2020879</v>
      </c>
      <c r="AN60" s="342">
        <v>53293</v>
      </c>
      <c r="AO60" s="343">
        <v>-26.5</v>
      </c>
      <c r="AP60" s="344">
        <v>52274</v>
      </c>
      <c r="AQ60" s="345">
        <v>15.6</v>
      </c>
      <c r="AR60" s="346">
        <v>-42.1</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526</v>
      </c>
      <c r="AL61" s="347"/>
      <c r="AM61" s="348">
        <v>4969501</v>
      </c>
      <c r="AN61" s="349">
        <v>126487</v>
      </c>
      <c r="AO61" s="350">
        <v>-5</v>
      </c>
      <c r="AP61" s="351">
        <v>92287</v>
      </c>
      <c r="AQ61" s="352">
        <v>2</v>
      </c>
      <c r="AR61" s="338">
        <v>-7</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521</v>
      </c>
      <c r="AM62" s="341">
        <v>3077660</v>
      </c>
      <c r="AN62" s="342">
        <v>78385</v>
      </c>
      <c r="AO62" s="343">
        <v>-5.6</v>
      </c>
      <c r="AP62" s="344">
        <v>48841</v>
      </c>
      <c r="AQ62" s="345">
        <v>3.9</v>
      </c>
      <c r="AR62" s="346">
        <v>-9.5</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04y1qKLId+6eJ/icZ2aUjuzeQNHJW/4NzLvikvfK5J94Myq38yK/kpA4Z3yF6xNKuriPCXeySW88ZnHDDG4pg==" saltValue="+/XtETDDmhK1j7zD4f8Vi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478</v>
      </c>
    </row>
    <row r="120" spans="125:125" ht="13.5" hidden="1" customHeight="1" x14ac:dyDescent="0.15"/>
    <row r="121" spans="125:125" ht="13.5" hidden="1" customHeight="1" x14ac:dyDescent="0.15">
      <c r="DU121" s="259"/>
    </row>
  </sheetData>
  <sheetProtection algorithmName="SHA-512" hashValue="GzrOiAXlbUQw97gO6M7l0PsNZv0XvUt4Ys7WXHlcYRuvK7MzKLSr1XFvX/2aeG23O/NIGnLDLv5ldo+4Jx/3LA==" saltValue="9MtVqfKNj33tGb/YWuW0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478</v>
      </c>
    </row>
  </sheetData>
  <sheetProtection algorithmName="SHA-512" hashValue="+wuW+CkOAzTpJgnGACufyFQ8cxsUppE2Lw9/vSYe2oHCJJywvYUCIj09ENjFM3PuIue5O4NR1hbWnZYSzqX5Bw==" saltValue="m+yMl9iiTYNSnKJ6ak9nw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21.29</v>
      </c>
      <c r="G47" s="12">
        <v>18.41</v>
      </c>
      <c r="H47" s="12">
        <v>21.7</v>
      </c>
      <c r="I47" s="12">
        <v>22</v>
      </c>
      <c r="J47" s="13">
        <v>25.11</v>
      </c>
    </row>
    <row r="48" spans="2:10" ht="57.75" customHeight="1" x14ac:dyDescent="0.15">
      <c r="B48" s="14"/>
      <c r="C48" s="1141" t="s">
        <v>4</v>
      </c>
      <c r="D48" s="1141"/>
      <c r="E48" s="1142"/>
      <c r="F48" s="15">
        <v>6.76</v>
      </c>
      <c r="G48" s="16">
        <v>7.28</v>
      </c>
      <c r="H48" s="16">
        <v>9.8800000000000008</v>
      </c>
      <c r="I48" s="16">
        <v>10.65</v>
      </c>
      <c r="J48" s="17">
        <v>7.16</v>
      </c>
    </row>
    <row r="49" spans="2:10" ht="57.75" customHeight="1" thickBot="1" x14ac:dyDescent="0.2">
      <c r="B49" s="18"/>
      <c r="C49" s="1143" t="s">
        <v>5</v>
      </c>
      <c r="D49" s="1143"/>
      <c r="E49" s="1144"/>
      <c r="F49" s="19" t="s">
        <v>533</v>
      </c>
      <c r="G49" s="20" t="s">
        <v>534</v>
      </c>
      <c r="H49" s="20">
        <v>2.88</v>
      </c>
      <c r="I49" s="20" t="s">
        <v>535</v>
      </c>
      <c r="J49" s="21" t="s">
        <v>536</v>
      </c>
    </row>
    <row r="50" spans="2:10" x14ac:dyDescent="0.15"/>
  </sheetData>
  <sheetProtection algorithmName="SHA-512" hashValue="QOSK/81aXam+/GSJ+3pNNgPTOw2enjWRzUCxyjJpio3aYV/WxEtt2KRHY6yRtjFRHsL23ILOOAKwR3ZOScV6/g==" saltValue="Cc4AfPAJZwe6AFRc0CmA4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537</v>
      </c>
      <c r="D34" s="1151"/>
      <c r="E34" s="1152"/>
      <c r="F34" s="32">
        <v>6.76</v>
      </c>
      <c r="G34" s="33">
        <v>7.27</v>
      </c>
      <c r="H34" s="33">
        <v>9.8800000000000008</v>
      </c>
      <c r="I34" s="33">
        <v>10.64</v>
      </c>
      <c r="J34" s="34">
        <v>7.16</v>
      </c>
      <c r="K34" s="22"/>
      <c r="L34" s="22"/>
      <c r="M34" s="22"/>
      <c r="N34" s="22"/>
      <c r="O34" s="22"/>
      <c r="P34" s="22"/>
    </row>
    <row r="35" spans="1:16" ht="39" customHeight="1" x14ac:dyDescent="0.15">
      <c r="A35" s="22"/>
      <c r="B35" s="35"/>
      <c r="C35" s="1145" t="s">
        <v>538</v>
      </c>
      <c r="D35" s="1146"/>
      <c r="E35" s="1147"/>
      <c r="F35" s="36">
        <v>3.52</v>
      </c>
      <c r="G35" s="37">
        <v>4.16</v>
      </c>
      <c r="H35" s="37">
        <v>4.72</v>
      </c>
      <c r="I35" s="37">
        <v>4.5999999999999996</v>
      </c>
      <c r="J35" s="38">
        <v>4.63</v>
      </c>
      <c r="K35" s="22"/>
      <c r="L35" s="22"/>
      <c r="M35" s="22"/>
      <c r="N35" s="22"/>
      <c r="O35" s="22"/>
      <c r="P35" s="22"/>
    </row>
    <row r="36" spans="1:16" ht="39" customHeight="1" x14ac:dyDescent="0.15">
      <c r="A36" s="22"/>
      <c r="B36" s="35"/>
      <c r="C36" s="1145" t="s">
        <v>539</v>
      </c>
      <c r="D36" s="1146"/>
      <c r="E36" s="1147"/>
      <c r="F36" s="36">
        <v>1.68</v>
      </c>
      <c r="G36" s="37">
        <v>1.49</v>
      </c>
      <c r="H36" s="37">
        <v>2.4</v>
      </c>
      <c r="I36" s="37">
        <v>3.14</v>
      </c>
      <c r="J36" s="38">
        <v>3.65</v>
      </c>
      <c r="K36" s="22"/>
      <c r="L36" s="22"/>
      <c r="M36" s="22"/>
      <c r="N36" s="22"/>
      <c r="O36" s="22"/>
      <c r="P36" s="22"/>
    </row>
    <row r="37" spans="1:16" ht="39" customHeight="1" x14ac:dyDescent="0.15">
      <c r="A37" s="22"/>
      <c r="B37" s="35"/>
      <c r="C37" s="1145" t="s">
        <v>540</v>
      </c>
      <c r="D37" s="1146"/>
      <c r="E37" s="1147"/>
      <c r="F37" s="36">
        <v>1.05</v>
      </c>
      <c r="G37" s="37">
        <v>0.19</v>
      </c>
      <c r="H37" s="37">
        <v>0.42</v>
      </c>
      <c r="I37" s="37">
        <v>0.69</v>
      </c>
      <c r="J37" s="38">
        <v>1.4</v>
      </c>
      <c r="K37" s="22"/>
      <c r="L37" s="22"/>
      <c r="M37" s="22"/>
      <c r="N37" s="22"/>
      <c r="O37" s="22"/>
      <c r="P37" s="22"/>
    </row>
    <row r="38" spans="1:16" ht="39" customHeight="1" x14ac:dyDescent="0.15">
      <c r="A38" s="22"/>
      <c r="B38" s="35"/>
      <c r="C38" s="1145" t="s">
        <v>541</v>
      </c>
      <c r="D38" s="1146"/>
      <c r="E38" s="1147"/>
      <c r="F38" s="36">
        <v>0.85</v>
      </c>
      <c r="G38" s="37">
        <v>0.65</v>
      </c>
      <c r="H38" s="37">
        <v>1.24</v>
      </c>
      <c r="I38" s="37">
        <v>0.72</v>
      </c>
      <c r="J38" s="38">
        <v>0.66</v>
      </c>
      <c r="K38" s="22"/>
      <c r="L38" s="22"/>
      <c r="M38" s="22"/>
      <c r="N38" s="22"/>
      <c r="O38" s="22"/>
      <c r="P38" s="22"/>
    </row>
    <row r="39" spans="1:16" ht="39" customHeight="1" x14ac:dyDescent="0.15">
      <c r="A39" s="22"/>
      <c r="B39" s="35"/>
      <c r="C39" s="1145" t="s">
        <v>542</v>
      </c>
      <c r="D39" s="1146"/>
      <c r="E39" s="1147"/>
      <c r="F39" s="36" t="s">
        <v>490</v>
      </c>
      <c r="G39" s="37">
        <v>0.27</v>
      </c>
      <c r="H39" s="37">
        <v>0.3</v>
      </c>
      <c r="I39" s="37">
        <v>0.36</v>
      </c>
      <c r="J39" s="38">
        <v>0.4</v>
      </c>
      <c r="K39" s="22"/>
      <c r="L39" s="22"/>
      <c r="M39" s="22"/>
      <c r="N39" s="22"/>
      <c r="O39" s="22"/>
      <c r="P39" s="22"/>
    </row>
    <row r="40" spans="1:16" ht="39" customHeight="1" x14ac:dyDescent="0.15">
      <c r="A40" s="22"/>
      <c r="B40" s="35"/>
      <c r="C40" s="1145" t="s">
        <v>543</v>
      </c>
      <c r="D40" s="1146"/>
      <c r="E40" s="1147"/>
      <c r="F40" s="36">
        <v>0.15</v>
      </c>
      <c r="G40" s="37">
        <v>0.12</v>
      </c>
      <c r="H40" s="37">
        <v>0.1</v>
      </c>
      <c r="I40" s="37">
        <v>0.1</v>
      </c>
      <c r="J40" s="38">
        <v>0.12</v>
      </c>
      <c r="K40" s="22"/>
      <c r="L40" s="22"/>
      <c r="M40" s="22"/>
      <c r="N40" s="22"/>
      <c r="O40" s="22"/>
      <c r="P40" s="22"/>
    </row>
    <row r="41" spans="1:16" ht="39" customHeight="1" x14ac:dyDescent="0.15">
      <c r="A41" s="22"/>
      <c r="B41" s="35"/>
      <c r="C41" s="1145" t="s">
        <v>544</v>
      </c>
      <c r="D41" s="1146"/>
      <c r="E41" s="1147"/>
      <c r="F41" s="36">
        <v>0.01</v>
      </c>
      <c r="G41" s="37">
        <v>0</v>
      </c>
      <c r="H41" s="37">
        <v>0.01</v>
      </c>
      <c r="I41" s="37">
        <v>0.02</v>
      </c>
      <c r="J41" s="38">
        <v>0.02</v>
      </c>
      <c r="K41" s="22"/>
      <c r="L41" s="22"/>
      <c r="M41" s="22"/>
      <c r="N41" s="22"/>
      <c r="O41" s="22"/>
      <c r="P41" s="22"/>
    </row>
    <row r="42" spans="1:16" ht="39" customHeight="1" x14ac:dyDescent="0.15">
      <c r="A42" s="22"/>
      <c r="B42" s="39"/>
      <c r="C42" s="1145" t="s">
        <v>545</v>
      </c>
      <c r="D42" s="1146"/>
      <c r="E42" s="1147"/>
      <c r="F42" s="36" t="s">
        <v>490</v>
      </c>
      <c r="G42" s="37" t="s">
        <v>490</v>
      </c>
      <c r="H42" s="37" t="s">
        <v>490</v>
      </c>
      <c r="I42" s="37" t="s">
        <v>490</v>
      </c>
      <c r="J42" s="38" t="s">
        <v>490</v>
      </c>
      <c r="K42" s="22"/>
      <c r="L42" s="22"/>
      <c r="M42" s="22"/>
      <c r="N42" s="22"/>
      <c r="O42" s="22"/>
      <c r="P42" s="22"/>
    </row>
    <row r="43" spans="1:16" ht="39" customHeight="1" thickBot="1" x14ac:dyDescent="0.2">
      <c r="A43" s="22"/>
      <c r="B43" s="40"/>
      <c r="C43" s="1148" t="s">
        <v>546</v>
      </c>
      <c r="D43" s="1149"/>
      <c r="E43" s="1150"/>
      <c r="F43" s="41">
        <v>0.31</v>
      </c>
      <c r="G43" s="42" t="s">
        <v>490</v>
      </c>
      <c r="H43" s="42" t="s">
        <v>490</v>
      </c>
      <c r="I43" s="42" t="s">
        <v>490</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1RF1GPHg2kV3KmGfCDdCMzpzG/HiI1lfb7PMWkrzA+dDe1qvAlzlSiZd+DWr1k5GkOZeuE14staUW8bPdDSw==" saltValue="1P7C4/loAelgtBlUkNb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2934</v>
      </c>
      <c r="L45" s="60">
        <v>2841</v>
      </c>
      <c r="M45" s="60">
        <v>2870</v>
      </c>
      <c r="N45" s="60">
        <v>2796</v>
      </c>
      <c r="O45" s="61">
        <v>2947</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490</v>
      </c>
      <c r="L46" s="64" t="s">
        <v>490</v>
      </c>
      <c r="M46" s="64" t="s">
        <v>490</v>
      </c>
      <c r="N46" s="64" t="s">
        <v>490</v>
      </c>
      <c r="O46" s="65" t="s">
        <v>490</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490</v>
      </c>
      <c r="L47" s="64" t="s">
        <v>490</v>
      </c>
      <c r="M47" s="64" t="s">
        <v>490</v>
      </c>
      <c r="N47" s="64" t="s">
        <v>490</v>
      </c>
      <c r="O47" s="65" t="s">
        <v>490</v>
      </c>
      <c r="P47" s="48"/>
      <c r="Q47" s="48"/>
      <c r="R47" s="48"/>
      <c r="S47" s="48"/>
      <c r="T47" s="48"/>
      <c r="U47" s="48"/>
    </row>
    <row r="48" spans="1:21" ht="30.75" customHeight="1" x14ac:dyDescent="0.15">
      <c r="A48" s="48"/>
      <c r="B48" s="1178"/>
      <c r="C48" s="1179"/>
      <c r="D48" s="62"/>
      <c r="E48" s="1155" t="s">
        <v>13</v>
      </c>
      <c r="F48" s="1155"/>
      <c r="G48" s="1155"/>
      <c r="H48" s="1155"/>
      <c r="I48" s="1155"/>
      <c r="J48" s="1156"/>
      <c r="K48" s="63">
        <v>238</v>
      </c>
      <c r="L48" s="64">
        <v>247</v>
      </c>
      <c r="M48" s="64">
        <v>228</v>
      </c>
      <c r="N48" s="64">
        <v>265</v>
      </c>
      <c r="O48" s="65">
        <v>256</v>
      </c>
      <c r="P48" s="48"/>
      <c r="Q48" s="48"/>
      <c r="R48" s="48"/>
      <c r="S48" s="48"/>
      <c r="T48" s="48"/>
      <c r="U48" s="48"/>
    </row>
    <row r="49" spans="1:21" ht="30.75" customHeight="1" x14ac:dyDescent="0.15">
      <c r="A49" s="48"/>
      <c r="B49" s="1178"/>
      <c r="C49" s="1179"/>
      <c r="D49" s="62"/>
      <c r="E49" s="1155" t="s">
        <v>14</v>
      </c>
      <c r="F49" s="1155"/>
      <c r="G49" s="1155"/>
      <c r="H49" s="1155"/>
      <c r="I49" s="1155"/>
      <c r="J49" s="1156"/>
      <c r="K49" s="63">
        <v>388</v>
      </c>
      <c r="L49" s="64">
        <v>503</v>
      </c>
      <c r="M49" s="64">
        <v>562</v>
      </c>
      <c r="N49" s="64">
        <v>569</v>
      </c>
      <c r="O49" s="65">
        <v>579</v>
      </c>
      <c r="P49" s="48"/>
      <c r="Q49" s="48"/>
      <c r="R49" s="48"/>
      <c r="S49" s="48"/>
      <c r="T49" s="48"/>
      <c r="U49" s="48"/>
    </row>
    <row r="50" spans="1:21" ht="30.75" customHeight="1" x14ac:dyDescent="0.15">
      <c r="A50" s="48"/>
      <c r="B50" s="1178"/>
      <c r="C50" s="1179"/>
      <c r="D50" s="62"/>
      <c r="E50" s="1155" t="s">
        <v>15</v>
      </c>
      <c r="F50" s="1155"/>
      <c r="G50" s="1155"/>
      <c r="H50" s="1155"/>
      <c r="I50" s="1155"/>
      <c r="J50" s="1156"/>
      <c r="K50" s="63">
        <v>5</v>
      </c>
      <c r="L50" s="64">
        <v>0</v>
      </c>
      <c r="M50" s="64">
        <v>0</v>
      </c>
      <c r="N50" s="64">
        <v>0</v>
      </c>
      <c r="O50" s="65" t="s">
        <v>490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490</v>
      </c>
      <c r="L51" s="64" t="s">
        <v>490</v>
      </c>
      <c r="M51" s="64" t="s">
        <v>490</v>
      </c>
      <c r="N51" s="64" t="s">
        <v>490</v>
      </c>
      <c r="O51" s="65" t="s">
        <v>490</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2604</v>
      </c>
      <c r="L52" s="64">
        <v>2621</v>
      </c>
      <c r="M52" s="64">
        <v>2657</v>
      </c>
      <c r="N52" s="64">
        <v>2667</v>
      </c>
      <c r="O52" s="65">
        <v>2748</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961</v>
      </c>
      <c r="L53" s="69">
        <v>970</v>
      </c>
      <c r="M53" s="69">
        <v>1003</v>
      </c>
      <c r="N53" s="69">
        <v>963</v>
      </c>
      <c r="O53" s="70">
        <v>1034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ubVGELlRdT5xamHwrFv8k3MfBmaNgpW2R/tI4AGgn/CiY0GqX4QUUsYzxstPDwSFlArWBRnH0VJxN1tvlKv2Q==" saltValue="abtaSf+wDJ55T6L3adnA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96" t="s">
        <v>30</v>
      </c>
      <c r="C41" s="1197"/>
      <c r="D41" s="105"/>
      <c r="E41" s="1198" t="s">
        <v>31</v>
      </c>
      <c r="F41" s="1198"/>
      <c r="G41" s="1198"/>
      <c r="H41" s="1199"/>
      <c r="I41" s="355">
        <v>27804</v>
      </c>
      <c r="J41" s="356">
        <v>30369</v>
      </c>
      <c r="K41" s="356">
        <v>31487</v>
      </c>
      <c r="L41" s="356">
        <v>31539</v>
      </c>
      <c r="M41" s="357">
        <v>30830</v>
      </c>
    </row>
    <row r="42" spans="2:13" ht="27.75" customHeight="1" x14ac:dyDescent="0.15">
      <c r="B42" s="1186"/>
      <c r="C42" s="1187"/>
      <c r="D42" s="106"/>
      <c r="E42" s="1190" t="s">
        <v>32</v>
      </c>
      <c r="F42" s="1190"/>
      <c r="G42" s="1190"/>
      <c r="H42" s="1191"/>
      <c r="I42" s="358" t="s">
        <v>490</v>
      </c>
      <c r="J42" s="359" t="s">
        <v>490</v>
      </c>
      <c r="K42" s="359" t="s">
        <v>490</v>
      </c>
      <c r="L42" s="359" t="s">
        <v>490</v>
      </c>
      <c r="M42" s="360" t="s">
        <v>490</v>
      </c>
    </row>
    <row r="43" spans="2:13" ht="27.75" customHeight="1" x14ac:dyDescent="0.15">
      <c r="B43" s="1186"/>
      <c r="C43" s="1187"/>
      <c r="D43" s="106"/>
      <c r="E43" s="1190" t="s">
        <v>33</v>
      </c>
      <c r="F43" s="1190"/>
      <c r="G43" s="1190"/>
      <c r="H43" s="1191"/>
      <c r="I43" s="358">
        <v>2525</v>
      </c>
      <c r="J43" s="359">
        <v>2417</v>
      </c>
      <c r="K43" s="359">
        <v>2156</v>
      </c>
      <c r="L43" s="359">
        <v>2133</v>
      </c>
      <c r="M43" s="360">
        <v>2153</v>
      </c>
    </row>
    <row r="44" spans="2:13" ht="27.75" customHeight="1" x14ac:dyDescent="0.15">
      <c r="B44" s="1186"/>
      <c r="C44" s="1187"/>
      <c r="D44" s="106"/>
      <c r="E44" s="1190" t="s">
        <v>34</v>
      </c>
      <c r="F44" s="1190"/>
      <c r="G44" s="1190"/>
      <c r="H44" s="1191"/>
      <c r="I44" s="358">
        <v>4503</v>
      </c>
      <c r="J44" s="359">
        <v>4145</v>
      </c>
      <c r="K44" s="359">
        <v>3742</v>
      </c>
      <c r="L44" s="359">
        <v>3288</v>
      </c>
      <c r="M44" s="360">
        <v>2869</v>
      </c>
    </row>
    <row r="45" spans="2:13" ht="27.75" customHeight="1" x14ac:dyDescent="0.15">
      <c r="B45" s="1186"/>
      <c r="C45" s="1187"/>
      <c r="D45" s="106"/>
      <c r="E45" s="1190" t="s">
        <v>35</v>
      </c>
      <c r="F45" s="1190"/>
      <c r="G45" s="1190"/>
      <c r="H45" s="1191"/>
      <c r="I45" s="358">
        <v>3051</v>
      </c>
      <c r="J45" s="359">
        <v>2936</v>
      </c>
      <c r="K45" s="359">
        <v>2752</v>
      </c>
      <c r="L45" s="359">
        <v>2710</v>
      </c>
      <c r="M45" s="360">
        <v>2789</v>
      </c>
    </row>
    <row r="46" spans="2:13" ht="27.75" customHeight="1" x14ac:dyDescent="0.15">
      <c r="B46" s="1186"/>
      <c r="C46" s="1187"/>
      <c r="D46" s="107"/>
      <c r="E46" s="1190" t="s">
        <v>36</v>
      </c>
      <c r="F46" s="1190"/>
      <c r="G46" s="1190"/>
      <c r="H46" s="1191"/>
      <c r="I46" s="358">
        <v>370</v>
      </c>
      <c r="J46" s="359">
        <v>365</v>
      </c>
      <c r="K46" s="359">
        <v>362</v>
      </c>
      <c r="L46" s="359">
        <v>357</v>
      </c>
      <c r="M46" s="360">
        <v>355</v>
      </c>
    </row>
    <row r="47" spans="2:13" ht="27.75" customHeight="1" x14ac:dyDescent="0.15">
      <c r="B47" s="1186"/>
      <c r="C47" s="1187"/>
      <c r="D47" s="108"/>
      <c r="E47" s="1200" t="s">
        <v>37</v>
      </c>
      <c r="F47" s="1201"/>
      <c r="G47" s="1201"/>
      <c r="H47" s="1202"/>
      <c r="I47" s="358" t="s">
        <v>490</v>
      </c>
      <c r="J47" s="359" t="s">
        <v>490</v>
      </c>
      <c r="K47" s="359" t="s">
        <v>490</v>
      </c>
      <c r="L47" s="359" t="s">
        <v>490</v>
      </c>
      <c r="M47" s="360" t="s">
        <v>490</v>
      </c>
    </row>
    <row r="48" spans="2:13" ht="27.75" customHeight="1" x14ac:dyDescent="0.15">
      <c r="B48" s="1186"/>
      <c r="C48" s="1187"/>
      <c r="D48" s="106"/>
      <c r="E48" s="1190" t="s">
        <v>38</v>
      </c>
      <c r="F48" s="1190"/>
      <c r="G48" s="1190"/>
      <c r="H48" s="1191"/>
      <c r="I48" s="358" t="s">
        <v>490</v>
      </c>
      <c r="J48" s="359" t="s">
        <v>490</v>
      </c>
      <c r="K48" s="359" t="s">
        <v>490</v>
      </c>
      <c r="L48" s="359" t="s">
        <v>490</v>
      </c>
      <c r="M48" s="360" t="s">
        <v>490</v>
      </c>
    </row>
    <row r="49" spans="2:13" ht="27.75" customHeight="1" x14ac:dyDescent="0.15">
      <c r="B49" s="1188"/>
      <c r="C49" s="1189"/>
      <c r="D49" s="106"/>
      <c r="E49" s="1190" t="s">
        <v>39</v>
      </c>
      <c r="F49" s="1190"/>
      <c r="G49" s="1190"/>
      <c r="H49" s="1191"/>
      <c r="I49" s="358" t="s">
        <v>490</v>
      </c>
      <c r="J49" s="359" t="s">
        <v>490</v>
      </c>
      <c r="K49" s="359" t="s">
        <v>490</v>
      </c>
      <c r="L49" s="359" t="s">
        <v>490</v>
      </c>
      <c r="M49" s="360" t="s">
        <v>490</v>
      </c>
    </row>
    <row r="50" spans="2:13" ht="27.75" customHeight="1" x14ac:dyDescent="0.15">
      <c r="B50" s="1184" t="s">
        <v>40</v>
      </c>
      <c r="C50" s="1185"/>
      <c r="D50" s="109"/>
      <c r="E50" s="1190" t="s">
        <v>41</v>
      </c>
      <c r="F50" s="1190"/>
      <c r="G50" s="1190"/>
      <c r="H50" s="1191"/>
      <c r="I50" s="358">
        <v>6866</v>
      </c>
      <c r="J50" s="359">
        <v>5922</v>
      </c>
      <c r="K50" s="359">
        <v>6997</v>
      </c>
      <c r="L50" s="359">
        <v>7517</v>
      </c>
      <c r="M50" s="360">
        <v>8787</v>
      </c>
    </row>
    <row r="51" spans="2:13" ht="27.75" customHeight="1" x14ac:dyDescent="0.15">
      <c r="B51" s="1186"/>
      <c r="C51" s="1187"/>
      <c r="D51" s="106"/>
      <c r="E51" s="1190" t="s">
        <v>42</v>
      </c>
      <c r="F51" s="1190"/>
      <c r="G51" s="1190"/>
      <c r="H51" s="1191"/>
      <c r="I51" s="358">
        <v>892</v>
      </c>
      <c r="J51" s="359">
        <v>842</v>
      </c>
      <c r="K51" s="359">
        <v>903</v>
      </c>
      <c r="L51" s="359">
        <v>836</v>
      </c>
      <c r="M51" s="360">
        <v>927</v>
      </c>
    </row>
    <row r="52" spans="2:13" ht="27.75" customHeight="1" x14ac:dyDescent="0.15">
      <c r="B52" s="1188"/>
      <c r="C52" s="1189"/>
      <c r="D52" s="106"/>
      <c r="E52" s="1190" t="s">
        <v>43</v>
      </c>
      <c r="F52" s="1190"/>
      <c r="G52" s="1190"/>
      <c r="H52" s="1191"/>
      <c r="I52" s="358">
        <v>27200</v>
      </c>
      <c r="J52" s="359">
        <v>28310</v>
      </c>
      <c r="K52" s="359">
        <v>27601</v>
      </c>
      <c r="L52" s="359">
        <v>28255</v>
      </c>
      <c r="M52" s="360">
        <v>27359</v>
      </c>
    </row>
    <row r="53" spans="2:13" ht="27.75" customHeight="1" thickBot="1" x14ac:dyDescent="0.2">
      <c r="B53" s="1192" t="s">
        <v>19</v>
      </c>
      <c r="C53" s="1193"/>
      <c r="D53" s="110"/>
      <c r="E53" s="1194" t="s">
        <v>44</v>
      </c>
      <c r="F53" s="1194"/>
      <c r="G53" s="1194"/>
      <c r="H53" s="1195"/>
      <c r="I53" s="361">
        <v>3294</v>
      </c>
      <c r="J53" s="362">
        <v>5159</v>
      </c>
      <c r="K53" s="362">
        <v>4998</v>
      </c>
      <c r="L53" s="362">
        <v>3419</v>
      </c>
      <c r="M53" s="363">
        <v>1923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xL39mI/PfF7RK/KaMXfE7OF//MTVFhGljupIFIGw9cfDnQ4NYvP/O2TiInnaUDNVtuIFUvBABPO1O3u6t7ckzA==" saltValue="v24Jgn24ZWJrJuW6s4U68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122">
        <v>2879</v>
      </c>
      <c r="G55" s="122">
        <v>2883</v>
      </c>
      <c r="H55" s="123">
        <v>3320</v>
      </c>
    </row>
    <row r="56" spans="2:8" ht="52.5" customHeight="1" x14ac:dyDescent="0.15">
      <c r="B56" s="124"/>
      <c r="C56" s="1213" t="s">
        <v>47</v>
      </c>
      <c r="D56" s="1213"/>
      <c r="E56" s="1214"/>
      <c r="F56" s="125">
        <v>1610</v>
      </c>
      <c r="G56" s="125">
        <v>1719</v>
      </c>
      <c r="H56" s="126">
        <v>1831</v>
      </c>
    </row>
    <row r="57" spans="2:8" ht="53.25" customHeight="1" x14ac:dyDescent="0.15">
      <c r="B57" s="124"/>
      <c r="C57" s="1215" t="s">
        <v>48</v>
      </c>
      <c r="D57" s="1215"/>
      <c r="E57" s="1216"/>
      <c r="F57" s="127">
        <v>2851</v>
      </c>
      <c r="G57" s="127">
        <v>2971</v>
      </c>
      <c r="H57" s="128">
        <v>2904</v>
      </c>
    </row>
    <row r="58" spans="2:8" ht="45.75" customHeight="1" x14ac:dyDescent="0.15">
      <c r="B58" s="129"/>
      <c r="C58" s="1203" t="s">
        <v>561</v>
      </c>
      <c r="D58" s="1204"/>
      <c r="E58" s="1205"/>
      <c r="F58" s="130">
        <v>1083</v>
      </c>
      <c r="G58" s="130">
        <v>1395</v>
      </c>
      <c r="H58" s="131">
        <v>1476</v>
      </c>
    </row>
    <row r="59" spans="2:8" ht="45.75" customHeight="1" x14ac:dyDescent="0.15">
      <c r="B59" s="129"/>
      <c r="C59" s="1203" t="s">
        <v>565</v>
      </c>
      <c r="D59" s="1204"/>
      <c r="E59" s="1205"/>
      <c r="F59" s="130">
        <v>475</v>
      </c>
      <c r="G59" s="130">
        <v>478</v>
      </c>
      <c r="H59" s="131">
        <v>481</v>
      </c>
    </row>
    <row r="60" spans="2:8" ht="45.75" customHeight="1" x14ac:dyDescent="0.15">
      <c r="B60" s="129"/>
      <c r="C60" s="1203" t="s">
        <v>564</v>
      </c>
      <c r="D60" s="1204"/>
      <c r="E60" s="1205"/>
      <c r="F60" s="130">
        <v>738</v>
      </c>
      <c r="G60" s="130">
        <v>541</v>
      </c>
      <c r="H60" s="131">
        <v>345</v>
      </c>
    </row>
    <row r="61" spans="2:8" ht="45.75" customHeight="1" x14ac:dyDescent="0.15">
      <c r="B61" s="129"/>
      <c r="C61" s="1203" t="s">
        <v>562</v>
      </c>
      <c r="D61" s="1204"/>
      <c r="E61" s="1205"/>
      <c r="F61" s="130">
        <v>275</v>
      </c>
      <c r="G61" s="130">
        <v>278</v>
      </c>
      <c r="H61" s="131">
        <v>280</v>
      </c>
    </row>
    <row r="62" spans="2:8" ht="45.75" customHeight="1" thickBot="1" x14ac:dyDescent="0.2">
      <c r="B62" s="132"/>
      <c r="C62" s="1206" t="s">
        <v>563</v>
      </c>
      <c r="D62" s="1207"/>
      <c r="E62" s="1208"/>
      <c r="F62" s="133">
        <v>103</v>
      </c>
      <c r="G62" s="133">
        <v>103</v>
      </c>
      <c r="H62" s="134">
        <v>104</v>
      </c>
    </row>
    <row r="63" spans="2:8" ht="52.5" customHeight="1" thickBot="1" x14ac:dyDescent="0.2">
      <c r="B63" s="135"/>
      <c r="C63" s="1209" t="s">
        <v>49</v>
      </c>
      <c r="D63" s="1209"/>
      <c r="E63" s="1210"/>
      <c r="F63" s="136">
        <v>7340</v>
      </c>
      <c r="G63" s="136">
        <v>7572</v>
      </c>
      <c r="H63" s="137">
        <v>8054</v>
      </c>
    </row>
    <row r="64" spans="2:8" x14ac:dyDescent="0.15"/>
  </sheetData>
  <sheetProtection algorithmName="SHA-512" hashValue="XgFZElJjNjLnMA4dK97DoyhhitqF/cfzSf/97qc6J53zYdcbcEYsScaFmh/Qs6ZqkA1sfMbtfvNpqIKwns0q5w==" saltValue="7PTGcx+4MdNlkfRZbDq6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50</v>
      </c>
      <c r="E2" s="149"/>
      <c r="F2" s="150" t="s">
        <v>527</v>
      </c>
      <c r="G2" s="151"/>
      <c r="H2" s="152"/>
    </row>
    <row r="3" spans="1:8" x14ac:dyDescent="0.15">
      <c r="A3" s="148" t="s">
        <v>520</v>
      </c>
      <c r="B3" s="153"/>
      <c r="C3" s="154"/>
      <c r="D3" s="155">
        <v>119705</v>
      </c>
      <c r="E3" s="156"/>
      <c r="F3" s="157">
        <v>94081</v>
      </c>
      <c r="G3" s="158"/>
      <c r="H3" s="159"/>
    </row>
    <row r="4" spans="1:8" x14ac:dyDescent="0.15">
      <c r="A4" s="160"/>
      <c r="B4" s="161"/>
      <c r="C4" s="162"/>
      <c r="D4" s="163">
        <v>73099</v>
      </c>
      <c r="E4" s="164"/>
      <c r="F4" s="165">
        <v>48949</v>
      </c>
      <c r="G4" s="166"/>
      <c r="H4" s="167"/>
    </row>
    <row r="5" spans="1:8" x14ac:dyDescent="0.15">
      <c r="A5" s="148" t="s">
        <v>522</v>
      </c>
      <c r="B5" s="153"/>
      <c r="C5" s="154"/>
      <c r="D5" s="155">
        <v>184568</v>
      </c>
      <c r="E5" s="156"/>
      <c r="F5" s="157">
        <v>92632</v>
      </c>
      <c r="G5" s="158"/>
      <c r="H5" s="159"/>
    </row>
    <row r="6" spans="1:8" x14ac:dyDescent="0.15">
      <c r="A6" s="160"/>
      <c r="B6" s="161"/>
      <c r="C6" s="162"/>
      <c r="D6" s="163">
        <v>116843</v>
      </c>
      <c r="E6" s="164"/>
      <c r="F6" s="165">
        <v>47978</v>
      </c>
      <c r="G6" s="166"/>
      <c r="H6" s="167"/>
    </row>
    <row r="7" spans="1:8" x14ac:dyDescent="0.15">
      <c r="A7" s="148" t="s">
        <v>523</v>
      </c>
      <c r="B7" s="153"/>
      <c r="C7" s="154"/>
      <c r="D7" s="155">
        <v>145030</v>
      </c>
      <c r="E7" s="156"/>
      <c r="F7" s="157">
        <v>96469</v>
      </c>
      <c r="G7" s="158"/>
      <c r="H7" s="159"/>
    </row>
    <row r="8" spans="1:8" x14ac:dyDescent="0.15">
      <c r="A8" s="160"/>
      <c r="B8" s="161"/>
      <c r="C8" s="162"/>
      <c r="D8" s="163">
        <v>76179</v>
      </c>
      <c r="E8" s="164"/>
      <c r="F8" s="165">
        <v>49775</v>
      </c>
      <c r="G8" s="166"/>
      <c r="H8" s="167"/>
    </row>
    <row r="9" spans="1:8" x14ac:dyDescent="0.15">
      <c r="A9" s="148" t="s">
        <v>524</v>
      </c>
      <c r="B9" s="153"/>
      <c r="C9" s="154"/>
      <c r="D9" s="155">
        <v>103108</v>
      </c>
      <c r="E9" s="156"/>
      <c r="F9" s="157">
        <v>85743</v>
      </c>
      <c r="G9" s="158"/>
      <c r="H9" s="159"/>
    </row>
    <row r="10" spans="1:8" x14ac:dyDescent="0.15">
      <c r="A10" s="160"/>
      <c r="B10" s="161"/>
      <c r="C10" s="162"/>
      <c r="D10" s="163">
        <v>72511</v>
      </c>
      <c r="E10" s="164"/>
      <c r="F10" s="165">
        <v>45231</v>
      </c>
      <c r="G10" s="166"/>
      <c r="H10" s="167"/>
    </row>
    <row r="11" spans="1:8" x14ac:dyDescent="0.15">
      <c r="A11" s="148" t="s">
        <v>525</v>
      </c>
      <c r="B11" s="153"/>
      <c r="C11" s="154"/>
      <c r="D11" s="155">
        <v>80024</v>
      </c>
      <c r="E11" s="156"/>
      <c r="F11" s="157">
        <v>92509</v>
      </c>
      <c r="G11" s="158"/>
      <c r="H11" s="159"/>
    </row>
    <row r="12" spans="1:8" x14ac:dyDescent="0.15">
      <c r="A12" s="160"/>
      <c r="B12" s="161"/>
      <c r="C12" s="168"/>
      <c r="D12" s="163">
        <v>53293</v>
      </c>
      <c r="E12" s="164"/>
      <c r="F12" s="165">
        <v>52274</v>
      </c>
      <c r="G12" s="166"/>
      <c r="H12" s="167"/>
    </row>
    <row r="13" spans="1:8" x14ac:dyDescent="0.15">
      <c r="A13" s="148"/>
      <c r="B13" s="153"/>
      <c r="C13" s="169"/>
      <c r="D13" s="170">
        <v>126487</v>
      </c>
      <c r="E13" s="171"/>
      <c r="F13" s="172">
        <v>92287</v>
      </c>
      <c r="G13" s="173"/>
      <c r="H13" s="159"/>
    </row>
    <row r="14" spans="1:8" x14ac:dyDescent="0.15">
      <c r="A14" s="160"/>
      <c r="B14" s="161"/>
      <c r="C14" s="162"/>
      <c r="D14" s="163">
        <v>78385</v>
      </c>
      <c r="E14" s="164"/>
      <c r="F14" s="165">
        <v>48841</v>
      </c>
      <c r="G14" s="166"/>
      <c r="H14" s="167"/>
    </row>
    <row r="17" spans="1:11" x14ac:dyDescent="0.15">
      <c r="A17" s="144" t="s">
        <v>51</v>
      </c>
    </row>
    <row r="18" spans="1:11" x14ac:dyDescent="0.15">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15">
      <c r="A19" s="174" t="s">
        <v>52</v>
      </c>
      <c r="B19" s="174">
        <f>ROUND(VALUE(SUBSTITUTE(実質収支比率等に係る経年分析!F$48,"▲","-")),2)</f>
        <v>6.76</v>
      </c>
      <c r="C19" s="174">
        <f>ROUND(VALUE(SUBSTITUTE(実質収支比率等に係る経年分析!G$48,"▲","-")),2)</f>
        <v>7.28</v>
      </c>
      <c r="D19" s="174">
        <f>ROUND(VALUE(SUBSTITUTE(実質収支比率等に係る経年分析!H$48,"▲","-")),2)</f>
        <v>9.8800000000000008</v>
      </c>
      <c r="E19" s="174">
        <f>ROUND(VALUE(SUBSTITUTE(実質収支比率等に係る経年分析!I$48,"▲","-")),2)</f>
        <v>10.65</v>
      </c>
      <c r="F19" s="174">
        <f>ROUND(VALUE(SUBSTITUTE(実質収支比率等に係る経年分析!J$48,"▲","-")),2)</f>
        <v>7.16</v>
      </c>
    </row>
    <row r="20" spans="1:11" x14ac:dyDescent="0.15">
      <c r="A20" s="174" t="s">
        <v>53</v>
      </c>
      <c r="B20" s="174">
        <f>ROUND(VALUE(SUBSTITUTE(実質収支比率等に係る経年分析!F$47,"▲","-")),2)</f>
        <v>21.29</v>
      </c>
      <c r="C20" s="174">
        <f>ROUND(VALUE(SUBSTITUTE(実質収支比率等に係る経年分析!G$47,"▲","-")),2)</f>
        <v>18.41</v>
      </c>
      <c r="D20" s="174">
        <f>ROUND(VALUE(SUBSTITUTE(実質収支比率等に係る経年分析!H$47,"▲","-")),2)</f>
        <v>21.7</v>
      </c>
      <c r="E20" s="174">
        <f>ROUND(VALUE(SUBSTITUTE(実質収支比率等に係る経年分析!I$47,"▲","-")),2)</f>
        <v>22</v>
      </c>
      <c r="F20" s="174">
        <f>ROUND(VALUE(SUBSTITUTE(実質収支比率等に係る経年分析!J$47,"▲","-")),2)</f>
        <v>25.11</v>
      </c>
    </row>
    <row r="21" spans="1:11" x14ac:dyDescent="0.15">
      <c r="A21" s="174" t="s">
        <v>54</v>
      </c>
      <c r="B21" s="174">
        <f>IF(ISNUMBER(VALUE(SUBSTITUTE(実質収支比率等に係る経年分析!F$49,"▲","-"))),ROUND(VALUE(SUBSTITUTE(実質収支比率等に係る経年分析!F$49,"▲","-")),2),NA())</f>
        <v>-3.06</v>
      </c>
      <c r="C21" s="174">
        <f>IF(ISNUMBER(VALUE(SUBSTITUTE(実質収支比率等に係る経年分析!G$49,"▲","-"))),ROUND(VALUE(SUBSTITUTE(実質収支比率等に係る経年分析!G$49,"▲","-")),2),NA())</f>
        <v>-4.8899999999999997</v>
      </c>
      <c r="D21" s="174">
        <f>IF(ISNUMBER(VALUE(SUBSTITUTE(実質収支比率等に係る経年分析!H$49,"▲","-"))),ROUND(VALUE(SUBSTITUTE(実質収支比率等に係る経年分析!H$49,"▲","-")),2),NA())</f>
        <v>2.88</v>
      </c>
      <c r="E21" s="174">
        <f>IF(ISNUMBER(VALUE(SUBSTITUTE(実質収支比率等に係る経年分析!I$49,"▲","-"))),ROUND(VALUE(SUBSTITUTE(実質収支比率等に係る経年分析!I$49,"▲","-")),2),NA())</f>
        <v>-4.3600000000000003</v>
      </c>
      <c r="F21" s="174">
        <f>IF(ISNUMBER(VALUE(SUBSTITUTE(実質収支比率等に係る経年分析!J$49,"▲","-"))),ROUND(VALUE(SUBSTITUTE(実質収支比率等に係る経年分析!J$49,"▲","-")),2),NA())</f>
        <v>-5.38</v>
      </c>
    </row>
    <row r="24" spans="1:11" x14ac:dyDescent="0.15">
      <c r="A24" s="144" t="s">
        <v>55</v>
      </c>
    </row>
    <row r="25" spans="1:11" x14ac:dyDescent="0.15">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15">
      <c r="A26" s="175"/>
      <c r="B26" s="175" t="s">
        <v>56</v>
      </c>
      <c r="C26" s="175" t="s">
        <v>57</v>
      </c>
      <c r="D26" s="175" t="s">
        <v>56</v>
      </c>
      <c r="E26" s="175" t="s">
        <v>57</v>
      </c>
      <c r="F26" s="175" t="s">
        <v>56</v>
      </c>
      <c r="G26" s="175" t="s">
        <v>57</v>
      </c>
      <c r="H26" s="175" t="s">
        <v>56</v>
      </c>
      <c r="I26" s="175" t="s">
        <v>57</v>
      </c>
      <c r="J26" s="175" t="s">
        <v>56</v>
      </c>
      <c r="K26" s="175" t="s">
        <v>57</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0.31</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指宿市後期高齢者医療特別会計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0.01</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0.01</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0.02</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0.02</v>
      </c>
    </row>
    <row r="30" spans="1:11" x14ac:dyDescent="0.15">
      <c r="A30" s="175" t="str">
        <f>IF(連結実質赤字比率に係る赤字・黒字の構成分析!C$40="",NA(),連結実質赤字比率に係る赤字・黒字の構成分析!C$40)</f>
        <v>指宿市唐船峡そうめん流し事業特別会計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0.15</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0.12</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0.12</v>
      </c>
    </row>
    <row r="31" spans="1:11" x14ac:dyDescent="0.15">
      <c r="A31" s="175" t="str">
        <f>IF(連結実質赤字比率に係る赤字・黒字の構成分析!C$39="",NA(),連結実質赤字比率に係る赤字・黒字の構成分析!C$39)</f>
        <v>指宿市温泉供給事業会計</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0.27</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0.3</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0.36</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0.4</v>
      </c>
    </row>
    <row r="32" spans="1:11" x14ac:dyDescent="0.15">
      <c r="A32" s="175" t="str">
        <f>IF(連結実質赤字比率に係る赤字・黒字の構成分析!C$38="",NA(),連結実質赤字比率に係る赤字・黒字の構成分析!C$38)</f>
        <v>指宿市国民健康保険特別会計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0.85</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0.65</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1.24</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0.72</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0.66</v>
      </c>
    </row>
    <row r="33" spans="1:16" x14ac:dyDescent="0.15">
      <c r="A33" s="175" t="str">
        <f>IF(連結実質赤字比率に係る赤字・黒字の構成分析!C$37="",NA(),連結実質赤字比率に係る赤字・黒字の構成分析!C$37)</f>
        <v>指宿市公共下水道事業会計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1.05</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0.19</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0.42</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0.69</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1.4</v>
      </c>
    </row>
    <row r="34" spans="1:16" x14ac:dyDescent="0.15">
      <c r="A34" s="175" t="str">
        <f>IF(連結実質赤字比率に係る赤字・黒字の構成分析!C$36="",NA(),連結実質赤字比率に係る赤字・黒字の構成分析!C$36)</f>
        <v>指宿市介護保険特別会計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1.68</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1.49</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3.14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3.65</v>
      </c>
    </row>
    <row r="35" spans="1:16" x14ac:dyDescent="0.15">
      <c r="A35" s="175" t="str">
        <f>IF(連結実質赤字比率に係る赤字・黒字の構成分析!C$35="",NA(),連結実質赤字比率に係る赤字・黒字の構成分析!C$35)</f>
        <v>指宿市水道事業会計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3.52</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4.16</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4.72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4.5999999999999996</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4.63</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6.76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7.27</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9.8800000000000008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10.64</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7.16</v>
      </c>
    </row>
    <row r="39" spans="1:16" x14ac:dyDescent="0.15">
      <c r="A39" s="144" t="s">
        <v>58</v>
      </c>
    </row>
    <row r="40" spans="1:16" x14ac:dyDescent="0.15">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15">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15">
      <c r="A42" s="176" t="s">
        <v>61</v>
      </c>
      <c r="B42" s="176"/>
      <c r="C42" s="176"/>
      <c r="D42" s="176">
        <f>'実質公債費比率（分子）の構造'!K$52</f>
        <v>2604</v>
      </c>
      <c r="E42" s="176"/>
      <c r="F42" s="176"/>
      <c r="G42" s="176">
        <f>'実質公債費比率（分子）の構造'!L$52</f>
        <v>2621</v>
      </c>
      <c r="H42" s="176"/>
      <c r="I42" s="176"/>
      <c r="J42" s="176">
        <f>'実質公債費比率（分子）の構造'!M$52</f>
        <v>2657</v>
      </c>
      <c r="K42" s="176"/>
      <c r="L42" s="176"/>
      <c r="M42" s="176">
        <f>'実質公債費比率（分子）の構造'!N$52</f>
        <v>2667</v>
      </c>
      <c r="N42" s="176"/>
      <c r="O42" s="176"/>
      <c r="P42" s="176">
        <f>'実質公債費比率（分子）の構造'!O$52</f>
        <v>2748</v>
      </c>
    </row>
    <row r="43" spans="1:16" x14ac:dyDescent="0.15">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62</v>
      </c>
      <c r="B44" s="176">
        <f>'実質公債費比率（分子）の構造'!K$50</f>
        <v>5</v>
      </c>
      <c r="C44" s="176"/>
      <c r="D44" s="176"/>
      <c r="E44" s="176">
        <f>'実質公債費比率（分子）の構造'!L$50</f>
        <v>0</v>
      </c>
      <c r="F44" s="176"/>
      <c r="G44" s="176"/>
      <c r="H44" s="176">
        <f>'実質公債費比率（分子）の構造'!M$50</f>
        <v>0</v>
      </c>
      <c r="I44" s="176"/>
      <c r="J44" s="176"/>
      <c r="K44" s="176">
        <f>'実質公債費比率（分子）の構造'!N$50</f>
        <v>0</v>
      </c>
      <c r="L44" s="176"/>
      <c r="M44" s="176"/>
      <c r="N44" s="176" t="str">
        <f>'実質公債費比率（分子）の構造'!O$50</f>
        <v>-</v>
      </c>
      <c r="O44" s="176"/>
      <c r="P44" s="176"/>
    </row>
    <row r="45" spans="1:16" x14ac:dyDescent="0.15">
      <c r="A45" s="176" t="s">
        <v>63</v>
      </c>
      <c r="B45" s="176">
        <f>'実質公債費比率（分子）の構造'!K$49</f>
        <v>388</v>
      </c>
      <c r="C45" s="176"/>
      <c r="D45" s="176"/>
      <c r="E45" s="176">
        <f>'実質公債費比率（分子）の構造'!L$49</f>
        <v>503</v>
      </c>
      <c r="F45" s="176"/>
      <c r="G45" s="176"/>
      <c r="H45" s="176">
        <f>'実質公債費比率（分子）の構造'!M$49</f>
        <v>562</v>
      </c>
      <c r="I45" s="176"/>
      <c r="J45" s="176"/>
      <c r="K45" s="176">
        <f>'実質公債費比率（分子）の構造'!N$49</f>
        <v>569</v>
      </c>
      <c r="L45" s="176"/>
      <c r="M45" s="176"/>
      <c r="N45" s="176">
        <f>'実質公債費比率（分子）の構造'!O$49</f>
        <v>579</v>
      </c>
      <c r="O45" s="176"/>
      <c r="P45" s="176"/>
    </row>
    <row r="46" spans="1:16" x14ac:dyDescent="0.15">
      <c r="A46" s="176" t="s">
        <v>64</v>
      </c>
      <c r="B46" s="176">
        <f>'実質公債費比率（分子）の構造'!K$48</f>
        <v>238</v>
      </c>
      <c r="C46" s="176"/>
      <c r="D46" s="176"/>
      <c r="E46" s="176">
        <f>'実質公債費比率（分子）の構造'!L$48</f>
        <v>247</v>
      </c>
      <c r="F46" s="176"/>
      <c r="G46" s="176"/>
      <c r="H46" s="176">
        <f>'実質公債費比率（分子）の構造'!M$48</f>
        <v>228</v>
      </c>
      <c r="I46" s="176"/>
      <c r="J46" s="176"/>
      <c r="K46" s="176">
        <f>'実質公債費比率（分子）の構造'!N$48</f>
        <v>265</v>
      </c>
      <c r="L46" s="176"/>
      <c r="M46" s="176"/>
      <c r="N46" s="176">
        <f>'実質公債費比率（分子）の構造'!O$48</f>
        <v>256</v>
      </c>
      <c r="O46" s="176"/>
      <c r="P46" s="176"/>
    </row>
    <row r="47" spans="1:16" x14ac:dyDescent="0.15">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66</v>
      </c>
      <c r="B49" s="176">
        <f>'実質公債費比率（分子）の構造'!K$45</f>
        <v>2934</v>
      </c>
      <c r="C49" s="176"/>
      <c r="D49" s="176"/>
      <c r="E49" s="176">
        <f>'実質公債費比率（分子）の構造'!L$45</f>
        <v>2841</v>
      </c>
      <c r="F49" s="176"/>
      <c r="G49" s="176"/>
      <c r="H49" s="176">
        <f>'実質公債費比率（分子）の構造'!M$45</f>
        <v>2870</v>
      </c>
      <c r="I49" s="176"/>
      <c r="J49" s="176"/>
      <c r="K49" s="176">
        <f>'実質公債費比率（分子）の構造'!N$45</f>
        <v>2796</v>
      </c>
      <c r="L49" s="176"/>
      <c r="M49" s="176"/>
      <c r="N49" s="176">
        <f>'実質公債費比率（分子）の構造'!O$45</f>
        <v>2947</v>
      </c>
      <c r="O49" s="176"/>
      <c r="P49" s="176"/>
    </row>
    <row r="50" spans="1:16" x14ac:dyDescent="0.15">
      <c r="A50" s="176" t="s">
        <v>67</v>
      </c>
      <c r="B50" s="176" t="e">
        <f>NA()</f>
        <v>#N/A</v>
      </c>
      <c r="C50" s="176">
        <f>IF(ISNUMBER('実質公債費比率（分子）の構造'!K$53),'実質公債費比率（分子）の構造'!K$53,NA())</f>
        <v>961</v>
      </c>
      <c r="D50" s="176" t="e">
        <f>NA()</f>
        <v>#N/A</v>
      </c>
      <c r="E50" s="176" t="e">
        <f>NA()</f>
        <v>#N/A</v>
      </c>
      <c r="F50" s="176">
        <f>IF(ISNUMBER('実質公債費比率（分子）の構造'!L$53),'実質公債費比率（分子）の構造'!L$53,NA())</f>
        <v>970</v>
      </c>
      <c r="G50" s="176" t="e">
        <f>NA()</f>
        <v>#N/A</v>
      </c>
      <c r="H50" s="176" t="e">
        <f>NA()</f>
        <v>#N/A</v>
      </c>
      <c r="I50" s="176">
        <f>IF(ISNUMBER('実質公債費比率（分子）の構造'!M$53),'実質公債費比率（分子）の構造'!M$53,NA())</f>
        <v>1003</v>
      </c>
      <c r="J50" s="176" t="e">
        <f>NA()</f>
        <v>#N/A</v>
      </c>
      <c r="K50" s="176" t="e">
        <f>NA()</f>
        <v>#N/A</v>
      </c>
      <c r="L50" s="176">
        <f>IF(ISNUMBER('実質公債費比率（分子）の構造'!N$53),'実質公債費比率（分子）の構造'!N$53,NA())</f>
        <v>963</v>
      </c>
      <c r="M50" s="176" t="e">
        <f>NA()</f>
        <v>#N/A</v>
      </c>
      <c r="N50" s="176" t="e">
        <f>NA()</f>
        <v>#N/A</v>
      </c>
      <c r="O50" s="176">
        <f>IF(ISNUMBER('実質公債費比率（分子）の構造'!O$53),'実質公債費比率（分子）の構造'!O$53,NA())</f>
        <v>1034</v>
      </c>
      <c r="P50" s="176" t="e">
        <f>NA()</f>
        <v>#N/A</v>
      </c>
    </row>
    <row r="53" spans="1:16" x14ac:dyDescent="0.15">
      <c r="A53" s="144" t="s">
        <v>68</v>
      </c>
    </row>
    <row r="54" spans="1:16" x14ac:dyDescent="0.15">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15">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15">
      <c r="A56" s="175" t="s">
        <v>43</v>
      </c>
      <c r="B56" s="175"/>
      <c r="C56" s="175"/>
      <c r="D56" s="175">
        <f>'将来負担比率（分子）の構造'!I$52</f>
        <v>27200</v>
      </c>
      <c r="E56" s="175"/>
      <c r="F56" s="175"/>
      <c r="G56" s="175">
        <f>'将来負担比率（分子）の構造'!J$52</f>
        <v>28310</v>
      </c>
      <c r="H56" s="175"/>
      <c r="I56" s="175"/>
      <c r="J56" s="175">
        <f>'将来負担比率（分子）の構造'!K$52</f>
        <v>27601</v>
      </c>
      <c r="K56" s="175"/>
      <c r="L56" s="175"/>
      <c r="M56" s="175">
        <f>'将来負担比率（分子）の構造'!L$52</f>
        <v>28255</v>
      </c>
      <c r="N56" s="175"/>
      <c r="O56" s="175"/>
      <c r="P56" s="175">
        <f>'将来負担比率（分子）の構造'!M$52</f>
        <v>27359</v>
      </c>
    </row>
    <row r="57" spans="1:16" x14ac:dyDescent="0.15">
      <c r="A57" s="175" t="s">
        <v>42</v>
      </c>
      <c r="B57" s="175"/>
      <c r="C57" s="175"/>
      <c r="D57" s="175">
        <f>'将来負担比率（分子）の構造'!I$51</f>
        <v>892</v>
      </c>
      <c r="E57" s="175"/>
      <c r="F57" s="175"/>
      <c r="G57" s="175">
        <f>'将来負担比率（分子）の構造'!J$51</f>
        <v>842</v>
      </c>
      <c r="H57" s="175"/>
      <c r="I57" s="175"/>
      <c r="J57" s="175">
        <f>'将来負担比率（分子）の構造'!K$51</f>
        <v>903</v>
      </c>
      <c r="K57" s="175"/>
      <c r="L57" s="175"/>
      <c r="M57" s="175">
        <f>'将来負担比率（分子）の構造'!L$51</f>
        <v>836</v>
      </c>
      <c r="N57" s="175"/>
      <c r="O57" s="175"/>
      <c r="P57" s="175">
        <f>'将来負担比率（分子）の構造'!M$51</f>
        <v>927</v>
      </c>
    </row>
    <row r="58" spans="1:16" x14ac:dyDescent="0.15">
      <c r="A58" s="175" t="s">
        <v>41</v>
      </c>
      <c r="B58" s="175"/>
      <c r="C58" s="175"/>
      <c r="D58" s="175">
        <f>'将来負担比率（分子）の構造'!I$50</f>
        <v>6866</v>
      </c>
      <c r="E58" s="175"/>
      <c r="F58" s="175"/>
      <c r="G58" s="175">
        <f>'将来負担比率（分子）の構造'!J$50</f>
        <v>5922</v>
      </c>
      <c r="H58" s="175"/>
      <c r="I58" s="175"/>
      <c r="J58" s="175">
        <f>'将来負担比率（分子）の構造'!K$50</f>
        <v>6997</v>
      </c>
      <c r="K58" s="175"/>
      <c r="L58" s="175"/>
      <c r="M58" s="175">
        <f>'将来負担比率（分子）の構造'!L$50</f>
        <v>7517</v>
      </c>
      <c r="N58" s="175"/>
      <c r="O58" s="175"/>
      <c r="P58" s="175">
        <f>'将来負担比率（分子）の構造'!M$50</f>
        <v>8787</v>
      </c>
    </row>
    <row r="59" spans="1:16" x14ac:dyDescent="0.15">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36</v>
      </c>
      <c r="B61" s="175">
        <f>'将来負担比率（分子）の構造'!I$46</f>
        <v>370</v>
      </c>
      <c r="C61" s="175"/>
      <c r="D61" s="175"/>
      <c r="E61" s="175">
        <f>'将来負担比率（分子）の構造'!J$46</f>
        <v>365</v>
      </c>
      <c r="F61" s="175"/>
      <c r="G61" s="175"/>
      <c r="H61" s="175">
        <f>'将来負担比率（分子）の構造'!K$46</f>
        <v>362</v>
      </c>
      <c r="I61" s="175"/>
      <c r="J61" s="175"/>
      <c r="K61" s="175">
        <f>'将来負担比率（分子）の構造'!L$46</f>
        <v>357</v>
      </c>
      <c r="L61" s="175"/>
      <c r="M61" s="175"/>
      <c r="N61" s="175">
        <f>'将来負担比率（分子）の構造'!M$46</f>
        <v>355</v>
      </c>
      <c r="O61" s="175"/>
      <c r="P61" s="175"/>
    </row>
    <row r="62" spans="1:16" x14ac:dyDescent="0.15">
      <c r="A62" s="175" t="s">
        <v>35</v>
      </c>
      <c r="B62" s="175">
        <f>'将来負担比率（分子）の構造'!I$45</f>
        <v>3051</v>
      </c>
      <c r="C62" s="175"/>
      <c r="D62" s="175"/>
      <c r="E62" s="175">
        <f>'将来負担比率（分子）の構造'!J$45</f>
        <v>2936</v>
      </c>
      <c r="F62" s="175"/>
      <c r="G62" s="175"/>
      <c r="H62" s="175">
        <f>'将来負担比率（分子）の構造'!K$45</f>
        <v>2752</v>
      </c>
      <c r="I62" s="175"/>
      <c r="J62" s="175"/>
      <c r="K62" s="175">
        <f>'将来負担比率（分子）の構造'!L$45</f>
        <v>2710</v>
      </c>
      <c r="L62" s="175"/>
      <c r="M62" s="175"/>
      <c r="N62" s="175">
        <f>'将来負担比率（分子）の構造'!M$45</f>
        <v>2789</v>
      </c>
      <c r="O62" s="175"/>
      <c r="P62" s="175"/>
    </row>
    <row r="63" spans="1:16" x14ac:dyDescent="0.15">
      <c r="A63" s="175" t="s">
        <v>34</v>
      </c>
      <c r="B63" s="175">
        <f>'将来負担比率（分子）の構造'!I$44</f>
        <v>4503</v>
      </c>
      <c r="C63" s="175"/>
      <c r="D63" s="175"/>
      <c r="E63" s="175">
        <f>'将来負担比率（分子）の構造'!J$44</f>
        <v>4145</v>
      </c>
      <c r="F63" s="175"/>
      <c r="G63" s="175"/>
      <c r="H63" s="175">
        <f>'将来負担比率（分子）の構造'!K$44</f>
        <v>3742</v>
      </c>
      <c r="I63" s="175"/>
      <c r="J63" s="175"/>
      <c r="K63" s="175">
        <f>'将来負担比率（分子）の構造'!L$44</f>
        <v>3288</v>
      </c>
      <c r="L63" s="175"/>
      <c r="M63" s="175"/>
      <c r="N63" s="175">
        <f>'将来負担比率（分子）の構造'!M$44</f>
        <v>2869</v>
      </c>
      <c r="O63" s="175"/>
      <c r="P63" s="175"/>
    </row>
    <row r="64" spans="1:16" x14ac:dyDescent="0.15">
      <c r="A64" s="175" t="s">
        <v>33</v>
      </c>
      <c r="B64" s="175">
        <f>'将来負担比率（分子）の構造'!I$43</f>
        <v>2525</v>
      </c>
      <c r="C64" s="175"/>
      <c r="D64" s="175"/>
      <c r="E64" s="175">
        <f>'将来負担比率（分子）の構造'!J$43</f>
        <v>2417</v>
      </c>
      <c r="F64" s="175"/>
      <c r="G64" s="175"/>
      <c r="H64" s="175">
        <f>'将来負担比率（分子）の構造'!K$43</f>
        <v>2156</v>
      </c>
      <c r="I64" s="175"/>
      <c r="J64" s="175"/>
      <c r="K64" s="175">
        <f>'将来負担比率（分子）の構造'!L$43</f>
        <v>2133</v>
      </c>
      <c r="L64" s="175"/>
      <c r="M64" s="175"/>
      <c r="N64" s="175">
        <f>'将来負担比率（分子）の構造'!M$43</f>
        <v>2153</v>
      </c>
      <c r="O64" s="175"/>
      <c r="P64" s="175"/>
    </row>
    <row r="65" spans="1:16" x14ac:dyDescent="0.15">
      <c r="A65" s="175" t="s">
        <v>32</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31</v>
      </c>
      <c r="B66" s="175">
        <f>'将来負担比率（分子）の構造'!I$41</f>
        <v>27804</v>
      </c>
      <c r="C66" s="175"/>
      <c r="D66" s="175"/>
      <c r="E66" s="175">
        <f>'将来負担比率（分子）の構造'!J$41</f>
        <v>30369</v>
      </c>
      <c r="F66" s="175"/>
      <c r="G66" s="175"/>
      <c r="H66" s="175">
        <f>'将来負担比率（分子）の構造'!K$41</f>
        <v>31487</v>
      </c>
      <c r="I66" s="175"/>
      <c r="J66" s="175"/>
      <c r="K66" s="175">
        <f>'将来負担比率（分子）の構造'!L$41</f>
        <v>31539</v>
      </c>
      <c r="L66" s="175"/>
      <c r="M66" s="175"/>
      <c r="N66" s="175">
        <f>'将来負担比率（分子）の構造'!M$41</f>
        <v>30830</v>
      </c>
      <c r="O66" s="175"/>
      <c r="P66" s="175"/>
    </row>
    <row r="67" spans="1:16" x14ac:dyDescent="0.15">
      <c r="A67" s="175" t="s">
        <v>71</v>
      </c>
      <c r="B67" s="175" t="e">
        <f>NA()</f>
        <v>#N/A</v>
      </c>
      <c r="C67" s="175">
        <f>IF(ISNUMBER('将来負担比率（分子）の構造'!I$53), IF('将来負担比率（分子）の構造'!I$53 &lt; 0, 0, '将来負担比率（分子）の構造'!I$53), NA())</f>
        <v>3294</v>
      </c>
      <c r="D67" s="175" t="e">
        <f>NA()</f>
        <v>#N/A</v>
      </c>
      <c r="E67" s="175" t="e">
        <f>NA()</f>
        <v>#N/A</v>
      </c>
      <c r="F67" s="175">
        <f>IF(ISNUMBER('将来負担比率（分子）の構造'!J$53), IF('将来負担比率（分子）の構造'!J$53 &lt; 0, 0, '将来負担比率（分子）の構造'!J$53), NA())</f>
        <v>5159</v>
      </c>
      <c r="G67" s="175" t="e">
        <f>NA()</f>
        <v>#N/A</v>
      </c>
      <c r="H67" s="175" t="e">
        <f>NA()</f>
        <v>#N/A</v>
      </c>
      <c r="I67" s="175">
        <f>IF(ISNUMBER('将来負担比率（分子）の構造'!K$53), IF('将来負担比率（分子）の構造'!K$53 &lt; 0, 0, '将来負担比率（分子）の構造'!K$53), NA())</f>
        <v>4998</v>
      </c>
      <c r="J67" s="175" t="e">
        <f>NA()</f>
        <v>#N/A</v>
      </c>
      <c r="K67" s="175" t="e">
        <f>NA()</f>
        <v>#N/A</v>
      </c>
      <c r="L67" s="175">
        <f>IF(ISNUMBER('将来負担比率（分子）の構造'!L$53), IF('将来負担比率（分子）の構造'!L$53 &lt; 0, 0, '将来負担比率（分子）の構造'!L$53), NA())</f>
        <v>3419</v>
      </c>
      <c r="M67" s="175" t="e">
        <f>NA()</f>
        <v>#N/A</v>
      </c>
      <c r="N67" s="175" t="e">
        <f>NA()</f>
        <v>#N/A</v>
      </c>
      <c r="O67" s="175">
        <f>IF(ISNUMBER('将来負担比率（分子）の構造'!M$53), IF('将来負担比率（分子）の構造'!M$53 &lt; 0, 0, '将来負担比率（分子）の構造'!M$53), NA())</f>
        <v>1923</v>
      </c>
      <c r="P67" s="175" t="e">
        <f>NA()</f>
        <v>#N/A</v>
      </c>
    </row>
    <row r="70" spans="1:16" x14ac:dyDescent="0.15">
      <c r="A70" s="177" t="s">
        <v>72</v>
      </c>
      <c r="B70" s="177"/>
      <c r="C70" s="177"/>
      <c r="D70" s="177"/>
      <c r="E70" s="177"/>
      <c r="F70" s="177"/>
    </row>
    <row r="71" spans="1:16" x14ac:dyDescent="0.15">
      <c r="A71" s="178"/>
      <c r="B71" s="178" t="str">
        <f>基金残高に係る経年分析!F54</f>
        <v>R03</v>
      </c>
      <c r="C71" s="178" t="str">
        <f>基金残高に係る経年分析!G54</f>
        <v>R04</v>
      </c>
      <c r="D71" s="178" t="str">
        <f>基金残高に係る経年分析!H54</f>
        <v>R05</v>
      </c>
    </row>
    <row r="72" spans="1:16" x14ac:dyDescent="0.15">
      <c r="A72" s="178" t="s">
        <v>73</v>
      </c>
      <c r="B72" s="179">
        <f>基金残高に係る経年分析!F55</f>
        <v>2879</v>
      </c>
      <c r="C72" s="179">
        <f>基金残高に係る経年分析!G55</f>
        <v>2883</v>
      </c>
      <c r="D72" s="179">
        <f>基金残高に係る経年分析!H55</f>
        <v>3320</v>
      </c>
    </row>
    <row r="73" spans="1:16" x14ac:dyDescent="0.15">
      <c r="A73" s="178" t="s">
        <v>74</v>
      </c>
      <c r="B73" s="179">
        <f>基金残高に係る経年分析!F56</f>
        <v>1610</v>
      </c>
      <c r="C73" s="179">
        <f>基金残高に係る経年分析!G56</f>
        <v>1719</v>
      </c>
      <c r="D73" s="179">
        <f>基金残高に係る経年分析!H56</f>
        <v>1831</v>
      </c>
    </row>
    <row r="74" spans="1:16" x14ac:dyDescent="0.15">
      <c r="A74" s="178" t="s">
        <v>75</v>
      </c>
      <c r="B74" s="179">
        <f>基金残高に係る経年分析!F57</f>
        <v>2851</v>
      </c>
      <c r="C74" s="179">
        <f>基金残高に係る経年分析!G57</f>
        <v>2971</v>
      </c>
      <c r="D74" s="179">
        <f>基金残高に係る経年分析!H57</f>
        <v>2904</v>
      </c>
    </row>
  </sheetData>
  <sheetProtection algorithmName="SHA-512" hashValue="ODsnvvUCtacZ6nBTxaT/vsoyFgvOvY9jwYbqkkjatiIm8pbhDc1DOUG73z+2V+RhUqvuWQs1Hf15qAe8PwB4Ng==" saltValue="x+qaKbToL991UGz84N+pC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2025-03-07T04:14:56Z</cp:lastPrinted>
  <dcterms:created xsi:type="dcterms:W3CDTF">2025-02-19T05:33:34Z</dcterms:created>
  <dcterms:modified xsi:type="dcterms:W3CDTF">2025-03-26T00:06:17Z</dcterms:modified>
  <cp:category/>
</cp:coreProperties>
</file>