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0.1.110.52\組織別フォルダ\04財政課\E0財政運営（第１ガイド）\08その他財政運営（第２ガイド）\06国・県等への財務報告事務（第３ガイド）\H31\200221【228〆切】平成30年度財政状況資料集の作成及び内容確認について\提出\"/>
    </mc:Choice>
  </mc:AlternateContent>
  <xr:revisionPtr revIDLastSave="0" documentId="13_ncr:1_{65E94E05-BB60-460D-A843-67792EAC0734}" xr6:coauthVersionLast="44" xr6:coauthVersionMax="44" xr10:uidLastSave="{00000000-0000-0000-0000-000000000000}"/>
  <bookViews>
    <workbookView xWindow="-120" yWindow="-120" windowWidth="20730" windowHeight="11160" tabRatio="8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<sst xmlns="http://schemas.openxmlformats.org/spreadsheetml/2006/main" count="1061" uniqueCount="602">
  <si>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</si>
  <si>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</si>
  <si>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</si>
  <si>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</si>
  <si>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</si>
  <si>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</si>
  <si>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</si>
  <si>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</si>
  <si>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</si>
  <si>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</si>
  <si>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</si>
  <si>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</si>
  <si>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</si>
  <si>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</si>
  <si>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</si>
  <si>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</si>
  <si>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</si>
  <si>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</si>
  <si>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</si>
  <si>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</si>
  <si>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</si>
  <si>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</si>
  <si>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</si>
  <si>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</si>
  <si>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</si>
  <si>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</si>
  <si>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</si>
  <si>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</si>
  <si>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</si>
  <si>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</si>
  <si>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</si>
  <si>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</si>
  <si>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</si>
  <si>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</si>
  <si>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</si>
  <si>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</si>
  <si>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</si>
  <si>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</si>
  <si>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</si>
  <si>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</si>
  <si>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</si>
  <si>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</si>
  <si>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</si>
  <si>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</si>
  <si>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</si>
  <si>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</si>
  <si>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</si>
  <si>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</si>
  <si>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</si>
  <si>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</si>
  <si>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</si>
  <si>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</si>
  <si>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</si>
  <si>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</si>
  <si>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</si>
  <si>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</si>
  <si>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</si>
  <si>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</si>
  <si>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</si>
  <si>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</si>
  <si>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</si>
  <si>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</si>
  <si>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</si>
  <si>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</si>
  <si>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</si>
  <si>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</si>
  <si>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</si>
  <si>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</si>
  <si>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</si>
  <si>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</si>
  <si>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</si>
  <si>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</si>
  <si>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</si>
  <si>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</si>
  <si>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</si>
  <si>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</si>
  <si>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</si>
  <si>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</si>
  <si>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</si>
  <si>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</si>
  <si>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</si>
  <si>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</si>
  <si>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</si>
  <si>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</si>
  <si>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</si>
  <si>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</si>
  <si>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</si>
  <si>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</si>
  <si>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</si>
  <si>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</si>
  <si>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</si>
  <si>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</si>
  <si>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</si>
  <si>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</si>
  <si>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</si>
  <si>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</si>
  <si>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</si>
  <si>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</si>
  <si>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指宿市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</si>
  <si>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</si>
  <si>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</si>
  <si>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</si>
  <si>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</si>
  <si>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</si>
  <si>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</si>
  <si>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</si>
  <si>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</si>
  <si>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</si>
  <si>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</si>
  <si>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</si>
  <si>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</si>
  <si>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</si>
  <si>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</si>
  <si>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</si>
  <si>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</si>
  <si>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</si>
  <si>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</si>
  <si>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</si>
  <si>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</si>
  <si>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</si>
  <si>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</si>
  <si>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</si>
  <si>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</si>
  <si>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</si>
  <si>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</si>
  <si>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</si>
  <si>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</si>
  <si>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</si>
  <si>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</si>
  <si>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</si>
  <si>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</si>
  <si>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</si>
  <si>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</si>
  <si>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</si>
  <si>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</si>
  <si>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</si>
  <si>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</si>
  <si>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</si>
  <si>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</si>
  <si>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</si>
  <si>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</si>
  <si>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</si>
  <si>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</si>
  <si>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</si>
  <si>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</si>
  <si>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</si>
  <si>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</si>
  <si>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</si>
  <si>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</si>
  <si>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</si>
  <si>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</si>
  <si>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</si>
  <si>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</si>
  <si>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</si>
  <si>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</si>
  <si>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</si>
  <si>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</si>
  <si>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</si>
  <si>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</si>
  <si>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</si>
  <si>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</si>
  <si>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</si>
  <si>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</si>
  <si>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</si>
  <si>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</si>
  <si>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</si>
  <si>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</si>
  <si>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</si>
  <si>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</si>
  <si>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</si>
  <si>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</si>
  <si>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</si>
  <si>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</si>
  <si>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</si>
  <si>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</si>
  <si>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</si>
  <si>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</si>
  <si>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</si>
  <si>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</si>
  <si>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</si>
  <si>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</si>
  <si>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</si>
  <si>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</si>
  <si>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</si>
  <si>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</si>
  <si>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</si>
  <si>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</si>
  <si>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</si>
  <si>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</si>
  <si>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</si>
  <si>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</si>
  <si>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</si>
  <si>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</si>
  <si>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</si>
  <si>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</si>
  <si>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</si>
  <si>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</si>
  <si>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</si>
  <si>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</si>
  <si>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</si>
  <si>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</si>
  <si>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</si>
  <si>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</si>
  <si>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</si>
  <si>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</si>
  <si>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</si>
  <si>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</si>
  <si>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</si>
  <si>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</si>
  <si>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</si>
  <si>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</si>
  <si>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</si>
  <si>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鹿児島県指宿市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</si>
  <si>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</si>
  <si>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</si>
  <si>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</si>
  <si>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</si>
  <si>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</si>
  <si>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</si>
  <si>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</si>
  <si>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</si>
  <si>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</si>
  <si>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</si>
  <si>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</si>
  <si>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</si>
  <si>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</si>
  <si>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</si>
  <si>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</si>
  <si>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</si>
  <si>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</si>
  <si>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</si>
  <si>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</si>
  <si>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</si>
  <si>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</si>
  <si>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</si>
  <si>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</si>
  <si>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</si>
  <si>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</si>
  <si>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</si>
  <si>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</si>
  <si>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</si>
  <si>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</si>
  <si>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</si>
  <si>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</si>
  <si>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</si>
  <si>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</si>
  <si>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</si>
  <si>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</si>
  <si>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</si>
  <si>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</si>
  <si>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</si>
  <si>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</si>
  <si>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</si>
  <si>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</si>
  <si>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</si>
  <si>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</si>
  <si>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</si>
  <si>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</si>
  <si>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</si>
  <si>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</si>
  <si>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</si>
  <si>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</si>
  <si>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</si>
  <si>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</si>
  <si>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</si>
  <si>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</si>
  <si>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</si>
  <si>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</si>
  <si>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</si>
  <si>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</si>
  <si>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</si>
  <si>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</si>
  <si>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</si>
  <si>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</si>
  <si>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</si>
  <si>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</si>
  <si>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</si>
  <si>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</si>
  <si>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</si>
  <si>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</si>
  <si>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</si>
  <si>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</si>
  <si>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</si>
  <si>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</si>
  <si>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</si>
  <si>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</si>
  <si>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</si>
  <si>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</si>
  <si>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</si>
  <si>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</si>
  <si>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</si>
  <si>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</si>
  <si>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</si>
  <si>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</si>
  <si>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</si>
  <si>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</si>
  <si>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</si>
  <si>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</si>
  <si>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</si>
  <si>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</si>
  <si>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</si>
  <si>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</si>
  <si>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</si>
  <si>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</si>
  <si>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</si>
  <si>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</si>
  <si>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</si>
  <si>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</si>
  <si>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</si>
  <si>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</si>
  <si>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</si>
  <si>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</si>
  <si>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</si>
  <si>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</si>
  <si>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</si>
  <si>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</si>
  <si>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</si>
  <si>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</si>
  <si>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</si>
  <si>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</si>
  <si>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</si>
  <si>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</si>
  <si>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</si>
  <si>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</si>
  <si>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</si>
  <si>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</si>
  <si>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</si>
  <si>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</si>
  <si>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</si>
  <si>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</si>
  <si>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</si>
  <si>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</si>
  <si>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</si>
  <si>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</si>
  <si>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</si>
  <si>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</si>
  <si>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</si>
  <si>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</si>
  <si>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</si>
  <si>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</si>
  <si>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</si>
  <si>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</si>
  <si>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</si>
  <si>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</si>
  <si>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</si>
  <si>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</si>
  <si>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</si>
  <si>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</si>
  <si>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</si>
  <si>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</si>
  <si>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</si>
  <si>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</si>
  <si>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</si>
  <si>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</si>
  <si>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</si>
  <si>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</si>
  <si>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</si>
  <si>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</si>
  <si>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</si>
  <si>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</si>
  <si>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</si>
  <si>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</si>
  <si>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鹿児島県指宿市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</si>
  <si>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</si>
  <si>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</si>
  <si>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</si>
  <si>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</si>
  <si>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</si>
  <si>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</si>
  <si>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</si>
  <si>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</si>
  <si>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</si>
  <si>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</si>
  <si>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</si>
  <si>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</si>
  <si>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</si>
  <si>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</si>
  <si>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</si>
  <si>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</si>
  <si>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</si>
  <si>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</si>
  <si>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</si>
  <si>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</si>
  <si>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</si>
  <si>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</si>
  <si>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</si>
  <si>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</si>
  <si>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</si>
  <si>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</si>
  <si>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</si>
  <si>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</si>
  <si>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</si>
  <si>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</si>
  <si>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</si>
  <si>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</si>
  <si>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</si>
  <si>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</si>
  <si>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指宿市国民健康保険特別会計</t>
    <phoneticPr fontId="5"/>
  </si>
  <si>
    <t>指宿市介護保険特別会計</t>
    <phoneticPr fontId="5"/>
  </si>
  <si>
    <t>指宿市後期高齢者医療特別会計</t>
    <phoneticPr fontId="5"/>
  </si>
  <si>
    <t>指宿市水道事業</t>
    <phoneticPr fontId="5"/>
  </si>
  <si>
    <t>法適用企業</t>
    <phoneticPr fontId="5"/>
  </si>
  <si>
    <t>指宿市温泉配給事業特別会計</t>
    <phoneticPr fontId="5"/>
  </si>
  <si>
    <t>法非適用企業</t>
    <phoneticPr fontId="5"/>
  </si>
  <si>
    <t>指宿市公共下水道事業特別会計</t>
    <phoneticPr fontId="5"/>
  </si>
  <si>
    <t>法非適用企業</t>
    <phoneticPr fontId="5"/>
  </si>
  <si>
    <t>指宿市唐船峡そうめん流し事業特別会計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</si>
  <si>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</si>
  <si>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</si>
  <si>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</si>
  <si>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</si>
  <si>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</si>
  <si>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</si>
  <si>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</si>
  <si>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</si>
  <si>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</si>
  <si>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</si>
  <si>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</si>
  <si>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</si>
  <si>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</si>
  <si>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</si>
  <si>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</si>
  <si>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</si>
  <si>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</si>
  <si>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</si>
  <si>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</si>
  <si>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</si>
  <si>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</si>
  <si>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</si>
  <si>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</si>
  <si>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</si>
  <si>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</si>
  <si>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</si>
  <si>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</si>
  <si>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</si>
  <si>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</si>
  <si>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</si>
  <si>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</si>
  <si>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</si>
  <si>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</si>
  <si>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</si>
  <si>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</si>
  <si>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</si>
  <si>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</si>
  <si>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</si>
  <si>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</si>
  <si>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</si>
  <si>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</si>
  <si>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</si>
  <si>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</si>
  <si>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</si>
  <si>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</si>
  <si>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</si>
  <si>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</si>
  <si>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</si>
  <si>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</si>
  <si>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</si>
  <si>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</si>
  <si>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</si>
  <si>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</si>
  <si>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</si>
  <si>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</si>
  <si>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</si>
  <si>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</si>
  <si>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</si>
  <si>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</si>
  <si>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</si>
  <si>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</si>
  <si>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</si>
  <si>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</si>
  <si>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</si>
  <si>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</si>
  <si>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</si>
  <si>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</si>
  <si>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指宿市公共下水道事業特別会計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</si>
  <si>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</si>
  <si>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</si>
  <si>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指宿市温泉配給事業特別会計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</si>
  <si>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</si>
  <si>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指宿市介護保険特別会計</t>
    <phoneticPr fontId="5"/>
  </si>
  <si>
    <t>(Ｆ)</t>
    <phoneticPr fontId="5"/>
  </si>
  <si>
    <t>指宿市後期高齢者医療特別会計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</si>
  <si>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</si>
  <si>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</si>
  <si>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</si>
  <si>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</si>
  <si>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</si>
  <si>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</si>
  <si>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</si>
  <si>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</si>
  <si>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</si>
  <si>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</si>
  <si>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</si>
  <si>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</si>
  <si>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</si>
  <si>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</si>
  <si>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</si>
  <si>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</si>
  <si>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</si>
  <si>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</si>
  <si>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</si>
  <si>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</si>
  <si>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</si>
  <si>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</si>
  <si>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</si>
  <si>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</si>
  <si>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</si>
  <si>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</si>
  <si>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</si>
  <si>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</si>
  <si>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</si>
  <si>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</si>
  <si>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</si>
  <si>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</si>
  <si>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</si>
  <si>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</si>
  <si>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</si>
  <si>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</si>
  <si>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</si>
  <si>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</si>
  <si>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</si>
  <si>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</si>
  <si>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</si>
  <si>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</si>
  <si>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</si>
  <si>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</si>
  <si>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</si>
  <si>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</si>
  <si>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</si>
  <si>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</si>
  <si>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</si>
  <si>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</si>
  <si>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</si>
  <si>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</si>
  <si>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</si>
  <si>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</si>
  <si>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</si>
  <si>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</si>
  <si>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</si>
  <si>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</si>
  <si>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</si>
  <si>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</si>
  <si>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</si>
  <si>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</si>
  <si>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</si>
  <si>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</si>
  <si>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</si>
  <si>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</si>
  <si>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</si>
  <si>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</si>
  <si>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</si>
  <si>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</si>
  <si>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</si>
  <si>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</si>
  <si>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</si>
  <si>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</si>
  <si>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</si>
  <si>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</si>
  <si>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</si>
  <si>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</si>
  <si>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</si>
  <si>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</si>
  <si>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</si>
  <si>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</si>
  <si>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</si>
  <si>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</si>
  <si>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0.35</t>
  </si>
  <si>
    <t>▲ 1.20</t>
  </si>
  <si>
    <t>▲ 9.38</t>
  </si>
  <si>
    <t>▲ 7.75</t>
  </si>
  <si>
    <t>▲ 1.02</t>
  </si>
  <si>
    <t>一般会計</t>
  </si>
  <si>
    <t>指宿市水道事業</t>
  </si>
  <si>
    <t>指宿市介護保険特別会計</t>
  </si>
  <si>
    <t>指宿市国民健康保険特別会計</t>
  </si>
  <si>
    <t>▲ 1.12</t>
  </si>
  <si>
    <t>▲ 1.86</t>
  </si>
  <si>
    <t>指宿市公共下水道事業特別会計</t>
  </si>
  <si>
    <t>指宿市唐船峡そうめん流し事業特別会計</t>
  </si>
  <si>
    <t>指宿市後期高齢者医療特別会計</t>
  </si>
  <si>
    <t>指宿市温泉配給事業特別会計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</si>
  <si>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</si>
  <si>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</si>
  <si>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</si>
  <si>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</si>
  <si>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</si>
  <si>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</si>
  <si>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</si>
  <si>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</si>
  <si>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指宿南九州消防組合</t>
    <rPh sb="0" eb="2">
      <t>イブスキ</t>
    </rPh>
    <rPh sb="2" eb="3">
      <t>ミナミ</t>
    </rPh>
    <rPh sb="3" eb="5">
      <t>キュウシュウ</t>
    </rPh>
    <rPh sb="5" eb="7">
      <t>ショウボウ</t>
    </rPh>
    <rPh sb="7" eb="9">
      <t>クミアイ</t>
    </rPh>
    <phoneticPr fontId="2"/>
  </si>
  <si>
    <t>指宿広域市町村圏組合</t>
    <rPh sb="0" eb="2">
      <t>イブスキ</t>
    </rPh>
    <rPh sb="2" eb="4">
      <t>コウイキ</t>
    </rPh>
    <rPh sb="4" eb="7">
      <t>シチョウソン</t>
    </rPh>
    <rPh sb="7" eb="8">
      <t>ケン</t>
    </rPh>
    <rPh sb="8" eb="10">
      <t>クミアイ</t>
    </rPh>
    <phoneticPr fontId="2"/>
  </si>
  <si>
    <t>鹿児島県市町村総合事務組合</t>
    <rPh sb="0" eb="4">
      <t>カゴシマケン</t>
    </rPh>
    <rPh sb="4" eb="7">
      <t>シチョウソン</t>
    </rPh>
    <rPh sb="7" eb="9">
      <t>ソウゴウ</t>
    </rPh>
    <rPh sb="9" eb="13">
      <t>ジムクミアイ</t>
    </rPh>
    <phoneticPr fontId="2"/>
  </si>
  <si>
    <t>鹿児島県後期高齢者医療広域連合　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</si>
  <si>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　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</si>
  <si>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</si>
  <si>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指宿土地開発公社</t>
    <rPh sb="0" eb="2">
      <t>イブスキ</t>
    </rPh>
    <rPh sb="2" eb="4">
      <t>トチ</t>
    </rPh>
    <rPh sb="4" eb="6">
      <t>カイハツ</t>
    </rPh>
    <rPh sb="6" eb="8">
      <t>コウシャ</t>
    </rPh>
    <phoneticPr fontId="2"/>
  </si>
  <si>
    <t>指宿温泉まちづくり公社</t>
    <rPh sb="0" eb="2">
      <t>イブスキ</t>
    </rPh>
    <rPh sb="2" eb="4">
      <t>オンセン</t>
    </rPh>
    <rPh sb="9" eb="11">
      <t>コウシャ</t>
    </rPh>
    <phoneticPr fontId="2"/>
  </si>
  <si>
    <t>合併まちづくり基金</t>
    <rPh sb="0" eb="2">
      <t>ガッペイ</t>
    </rPh>
    <rPh sb="7" eb="9">
      <t>キキン</t>
    </rPh>
    <phoneticPr fontId="11"/>
  </si>
  <si>
    <t>ふるさと応援基金</t>
    <rPh sb="4" eb="6">
      <t>オウエン</t>
    </rPh>
    <rPh sb="6" eb="8">
      <t>キキン</t>
    </rPh>
    <phoneticPr fontId="11"/>
  </si>
  <si>
    <t>鹿児島県市町村職員退職手当組合負担金準備基金</t>
    <rPh sb="0" eb="4">
      <t>カゴシマケン</t>
    </rPh>
    <rPh sb="4" eb="7">
      <t>シチョウソン</t>
    </rPh>
    <rPh sb="7" eb="9">
      <t>ショクイン</t>
    </rPh>
    <rPh sb="9" eb="11">
      <t>タイショク</t>
    </rPh>
    <rPh sb="11" eb="13">
      <t>テアテ</t>
    </rPh>
    <rPh sb="13" eb="15">
      <t>クミアイ</t>
    </rPh>
    <rPh sb="15" eb="18">
      <t>フタンキン</t>
    </rPh>
    <rPh sb="18" eb="20">
      <t>ジュンビ</t>
    </rPh>
    <rPh sb="20" eb="22">
      <t>キキン</t>
    </rPh>
    <phoneticPr fontId="11"/>
  </si>
  <si>
    <t>ふるさと振興基金</t>
    <phoneticPr fontId="11"/>
  </si>
  <si>
    <t>公共施設整備基金</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</si>
</sst>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CC33-4FFD-8DA5-B845C62EF6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65147</c:v>
                </c:pt>
                <c:pt idx="1">
                  <c:v>81825</c:v>
                </c:pt>
                <c:pt idx="2">
                  <c:v>95368</c:v>
                </c:pt>
                <c:pt idx="3">
                  <c:v>126315</c:v>
                </c:pt>
                <c:pt idx="4">
                  <c:v>128277</c:v>
                </c:pt>
              </c:numCache>
            </c:numRef>
          </c:val>
          <c:smooth val="0"/>
          <c:extLst>
            <c:ext xmlns:c16="http://schemas.microsoft.com/office/drawing/2014/chart" uri="{C3380CC4-5D6E-409C-BE32-E72D297353CC}">
              <c16:uniqueId val="{00000001-CC33-4FFD-8DA5-B845C62EF6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6.64</c:v>
                </c:pt>
                <c:pt idx="1">
                  <c:v>9.36</c:v>
                </c:pt>
                <c:pt idx="2">
                  <c:v>8.1300000000000008</c:v>
                </c:pt>
                <c:pt idx="3">
                  <c:v>6.6</c:v>
                </c:pt>
                <c:pt idx="4">
                  <c:v>6.83</c:v>
                </c:pt>
              </c:numCache>
            </c:numRef>
          </c:val>
          <c:extLst>
            <c:ext xmlns:c16="http://schemas.microsoft.com/office/drawing/2014/chart" uri="{C3380CC4-5D6E-409C-BE32-E72D297353CC}">
              <c16:uniqueId val="{00000000-90F1-4EB8-A05A-D5B568347E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24.54</c:v>
                </c:pt>
                <c:pt idx="1">
                  <c:v>23.66</c:v>
                </c:pt>
                <c:pt idx="2">
                  <c:v>20.61</c:v>
                </c:pt>
                <c:pt idx="3">
                  <c:v>18.66</c:v>
                </c:pt>
                <c:pt idx="4">
                  <c:v>20.66</c:v>
                </c:pt>
              </c:numCache>
            </c:numRef>
          </c:val>
          <c:extLst>
            <c:ext xmlns:c16="http://schemas.microsoft.com/office/drawing/2014/chart" uri="{C3380CC4-5D6E-409C-BE32-E72D297353CC}">
              <c16:uniqueId val="{00000001-90F1-4EB8-A05A-D5B568347E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-0.35</c:v>
                </c:pt>
                <c:pt idx="1">
                  <c:v>-1.2</c:v>
                </c:pt>
                <c:pt idx="2">
                  <c:v>-9.3800000000000008</c:v>
                </c:pt>
                <c:pt idx="3">
                  <c:v>-7.75</c:v>
                </c:pt>
                <c:pt idx="4">
                  <c:v>-1.02</c:v>
                </c:pt>
              </c:numCache>
            </c:numRef>
          </c:val>
          <c:smooth val="0"/>
          <c:extLst>
            <c:ext xmlns:c16="http://schemas.microsoft.com/office/drawing/2014/chart" uri="{C3380CC4-5D6E-409C-BE32-E72D297353CC}">
              <c16:uniqueId val="{00000002-90F1-4EB8-A05A-D5B568347E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F4D-4EBE-8659-8CE67870EF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4D-4EBE-8659-8CE67870EFBD}"/>
            </c:ext>
          </c:extLst>
        </c:ser>
        <c:ser>
          <c:idx val="2"/>
          <c:order val="2"/>
          <c:tx>
            <c:strRef>
              <c:f>データシート!$A$29</c:f>
              <c:strCache>
                <c:ptCount val="1"/>
                <c:pt idx="0">
                  <c:v>指宿市温泉配給事業特別会計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2-2F4D-4EBE-8659-8CE67870EFBD}"/>
            </c:ext>
          </c:extLst>
        </c:ser>
        <c:ser>
          <c:idx val="3"/>
          <c:order val="3"/>
          <c:tx>
            <c:strRef>
              <c:f>データシート!$A$30</c:f>
              <c:strCache>
                <c:ptCount val="1"/>
                <c:pt idx="0">
                  <c:v>指宿市後期高齢者医療特別会計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0.04</c:v>
                </c:pt>
                <c:pt idx="4">
                  <c:v>#N/A</c:v>
                </c:pt>
                <c:pt idx="5">
                  <c:v>0.02</c:v>
                </c:pt>
                <c:pt idx="6">
                  <c:v>#N/A</c:v>
                </c:pt>
                <c:pt idx="7">
                  <c:v>0.92</c:v>
                </c:pt>
                <c:pt idx="8">
                  <c:v>#N/A</c:v>
                </c:pt>
                <c:pt idx="9">
                  <c:v>0.03</c:v>
                </c:pt>
              </c:numCache>
            </c:numRef>
          </c:val>
          <c:extLst>
            <c:ext xmlns:c16="http://schemas.microsoft.com/office/drawing/2014/chart" uri="{C3380CC4-5D6E-409C-BE32-E72D297353CC}">
              <c16:uniqueId val="{00000003-2F4D-4EBE-8659-8CE67870EFBD}"/>
            </c:ext>
          </c:extLst>
        </c:ser>
        <c:ser>
          <c:idx val="4"/>
          <c:order val="4"/>
          <c:tx>
            <c:strRef>
              <c:f>データシート!$A$31</c:f>
              <c:strCache>
                <c:ptCount val="1"/>
                <c:pt idx="0">
                  <c:v>指宿市唐船峡そうめん流し事業特別会計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0.1</c:v>
                </c:pt>
                <c:pt idx="4">
                  <c:v>#N/A</c:v>
                </c:pt>
                <c:pt idx="5">
                  <c:v>0.15</c:v>
                </c:pt>
                <c:pt idx="6">
                  <c:v>#N/A</c:v>
                </c:pt>
                <c:pt idx="7">
                  <c:v>0.08</c:v>
                </c:pt>
                <c:pt idx="8">
                  <c:v>#N/A</c:v>
                </c:pt>
                <c:pt idx="9">
                  <c:v>0.04</c:v>
                </c:pt>
              </c:numCache>
            </c:numRef>
          </c:val>
          <c:extLst>
            <c:ext xmlns:c16="http://schemas.microsoft.com/office/drawing/2014/chart" uri="{C3380CC4-5D6E-409C-BE32-E72D297353CC}">
              <c16:uniqueId val="{00000004-2F4D-4EBE-8659-8CE67870EFBD}"/>
            </c:ext>
          </c:extLst>
        </c:ser>
        <c:ser>
          <c:idx val="5"/>
          <c:order val="5"/>
          <c:tx>
            <c:strRef>
              <c:f>データシート!$A$32</c:f>
              <c:strCache>
                <c:ptCount val="1"/>
                <c:pt idx="0">
                  <c:v>指宿市公共下水道事業特別会計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0.03</c:v>
                </c:pt>
                <c:pt idx="4">
                  <c:v>#N/A</c:v>
                </c:pt>
                <c:pt idx="5">
                  <c:v>7.0000000000000007E-2</c:v>
                </c:pt>
                <c:pt idx="6">
                  <c:v>#N/A</c:v>
                </c:pt>
                <c:pt idx="7">
                  <c:v>0.13</c:v>
                </c:pt>
                <c:pt idx="8">
                  <c:v>#N/A</c:v>
                </c:pt>
                <c:pt idx="9">
                  <c:v>0.56000000000000005</c:v>
                </c:pt>
              </c:numCache>
            </c:numRef>
          </c:val>
          <c:extLst>
            <c:ext xmlns:c16="http://schemas.microsoft.com/office/drawing/2014/chart" uri="{C3380CC4-5D6E-409C-BE32-E72D297353CC}">
              <c16:uniqueId val="{00000005-2F4D-4EBE-8659-8CE67870EFBD}"/>
            </c:ext>
          </c:extLst>
        </c:ser>
        <c:ser>
          <c:idx val="6"/>
          <c:order val="6"/>
          <c:tx>
            <c:strRef>
              <c:f>データシート!$A$33</c:f>
              <c:strCache>
                <c:ptCount val="1"/>
                <c:pt idx="0">
                  <c:v>指宿市国民健康保険特別会計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1.1200000000000001</c:v>
                </c:pt>
                <c:pt idx="1">
                  <c:v>#N/A</c:v>
                </c:pt>
                <c:pt idx="2">
                  <c:v>1.86</c:v>
                </c:pt>
                <c:pt idx="3">
                  <c:v>#N/A</c:v>
                </c:pt>
                <c:pt idx="4">
                  <c:v>#N/A</c:v>
                </c:pt>
                <c:pt idx="5">
                  <c:v>0.93</c:v>
                </c:pt>
                <c:pt idx="6">
                  <c:v>#N/A</c:v>
                </c:pt>
                <c:pt idx="7">
                  <c:v>2.59</c:v>
                </c:pt>
                <c:pt idx="8">
                  <c:v>#N/A</c:v>
                </c:pt>
                <c:pt idx="9">
                  <c:v>1.18</c:v>
                </c:pt>
              </c:numCache>
            </c:numRef>
          </c:val>
          <c:extLst>
            <c:ext xmlns:c16="http://schemas.microsoft.com/office/drawing/2014/chart" uri="{C3380CC4-5D6E-409C-BE32-E72D297353CC}">
              <c16:uniqueId val="{00000006-2F4D-4EBE-8659-8CE67870EFBD}"/>
            </c:ext>
          </c:extLst>
        </c:ser>
        <c:ser>
          <c:idx val="7"/>
          <c:order val="7"/>
          <c:tx>
            <c:strRef>
              <c:f>データシート!$A$34</c:f>
              <c:strCache>
                <c:ptCount val="1"/>
                <c:pt idx="0">
                  <c:v>指宿市介護保険特別会計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0.98</c:v>
                </c:pt>
                <c:pt idx="2">
                  <c:v>#N/A</c:v>
                </c:pt>
                <c:pt idx="3">
                  <c:v>1.08</c:v>
                </c:pt>
                <c:pt idx="4">
                  <c:v>#N/A</c:v>
                </c:pt>
                <c:pt idx="5">
                  <c:v>1.84</c:v>
                </c:pt>
                <c:pt idx="6">
                  <c:v>#N/A</c:v>
                </c:pt>
                <c:pt idx="7">
                  <c:v>0.02</c:v>
                </c:pt>
                <c:pt idx="8">
                  <c:v>#N/A</c:v>
                </c:pt>
                <c:pt idx="9">
                  <c:v>1.3</c:v>
                </c:pt>
              </c:numCache>
            </c:numRef>
          </c:val>
          <c:extLst>
            <c:ext xmlns:c16="http://schemas.microsoft.com/office/drawing/2014/chart" uri="{C3380CC4-5D6E-409C-BE32-E72D297353CC}">
              <c16:uniqueId val="{00000007-2F4D-4EBE-8659-8CE67870EFBD}"/>
            </c:ext>
          </c:extLst>
        </c:ser>
        <c:ser>
          <c:idx val="8"/>
          <c:order val="8"/>
          <c:tx>
            <c:strRef>
              <c:f>データシート!$A$35</c:f>
              <c:strCache>
                <c:ptCount val="1"/>
                <c:pt idx="0">
                  <c:v>指宿市水道事業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0.93</c:v>
                </c:pt>
                <c:pt idx="2">
                  <c:v>#N/A</c:v>
                </c:pt>
                <c:pt idx="3">
                  <c:v>2.39</c:v>
                </c:pt>
                <c:pt idx="4">
                  <c:v>#N/A</c:v>
                </c:pt>
                <c:pt idx="5">
                  <c:v>3.64</c:v>
                </c:pt>
                <c:pt idx="6">
                  <c:v>#N/A</c:v>
                </c:pt>
                <c:pt idx="7">
                  <c:v>3.86</c:v>
                </c:pt>
                <c:pt idx="8">
                  <c:v>#N/A</c:v>
                </c:pt>
                <c:pt idx="9">
                  <c:v>4.75</c:v>
                </c:pt>
              </c:numCache>
            </c:numRef>
          </c:val>
          <c:extLst>
            <c:ext xmlns:c16="http://schemas.microsoft.com/office/drawing/2014/chart" uri="{C3380CC4-5D6E-409C-BE32-E72D297353CC}">
              <c16:uniqueId val="{00000008-2F4D-4EBE-8659-8CE67870EF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6.64</c:v>
                </c:pt>
                <c:pt idx="2">
                  <c:v>#N/A</c:v>
                </c:pt>
                <c:pt idx="3">
                  <c:v>9.35</c:v>
                </c:pt>
                <c:pt idx="4">
                  <c:v>#N/A</c:v>
                </c:pt>
                <c:pt idx="5">
                  <c:v>8.1199999999999992</c:v>
                </c:pt>
                <c:pt idx="6">
                  <c:v>#N/A</c:v>
                </c:pt>
                <c:pt idx="7">
                  <c:v>6.59</c:v>
                </c:pt>
                <c:pt idx="8">
                  <c:v>#N/A</c:v>
                </c:pt>
                <c:pt idx="9">
                  <c:v>6.82</c:v>
                </c:pt>
              </c:numCache>
            </c:numRef>
          </c:val>
          <c:extLst>
            <c:ext xmlns:c16="http://schemas.microsoft.com/office/drawing/2014/chart" uri="{C3380CC4-5D6E-409C-BE32-E72D297353CC}">
              <c16:uniqueId val="{00000009-2F4D-4EBE-8659-8CE67870EF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2143</c:v>
                </c:pt>
                <c:pt idx="5">
                  <c:v>2225</c:v>
                </c:pt>
                <c:pt idx="8">
                  <c:v>2324</c:v>
                </c:pt>
                <c:pt idx="11">
                  <c:v>2428</c:v>
                </c:pt>
                <c:pt idx="14">
                  <c:v>2529</c:v>
                </c:pt>
              </c:numCache>
            </c:numRef>
          </c:val>
          <c:extLst>
            <c:ext xmlns:c16="http://schemas.microsoft.com/office/drawing/2014/chart" uri="{C3380CC4-5D6E-409C-BE32-E72D297353CC}">
              <c16:uniqueId val="{00000000-10F2-47CB-A6B6-77F1D9CE59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F2-47CB-A6B6-77F1D9CE59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24</c:v>
                </c:pt>
                <c:pt idx="3">
                  <c:v>20</c:v>
                </c:pt>
                <c:pt idx="6">
                  <c:v>15</c:v>
                </c:pt>
                <c:pt idx="9">
                  <c:v>14</c:v>
                </c:pt>
                <c:pt idx="12">
                  <c:v>15</c:v>
                </c:pt>
              </c:numCache>
            </c:numRef>
          </c:val>
          <c:extLst>
            <c:ext xmlns:c16="http://schemas.microsoft.com/office/drawing/2014/chart" uri="{C3380CC4-5D6E-409C-BE32-E72D297353CC}">
              <c16:uniqueId val="{00000002-10F2-47CB-A6B6-77F1D9CE59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46</c:v>
                </c:pt>
                <c:pt idx="3">
                  <c:v>140</c:v>
                </c:pt>
                <c:pt idx="6">
                  <c:v>229</c:v>
                </c:pt>
                <c:pt idx="9">
                  <c:v>292</c:v>
                </c:pt>
                <c:pt idx="12">
                  <c:v>293</c:v>
                </c:pt>
              </c:numCache>
            </c:numRef>
          </c:val>
          <c:extLst>
            <c:ext xmlns:c16="http://schemas.microsoft.com/office/drawing/2014/chart" uri="{C3380CC4-5D6E-409C-BE32-E72D297353CC}">
              <c16:uniqueId val="{00000003-10F2-47CB-A6B6-77F1D9CE59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215</c:v>
                </c:pt>
                <c:pt idx="3">
                  <c:v>219</c:v>
                </c:pt>
                <c:pt idx="6">
                  <c:v>220</c:v>
                </c:pt>
                <c:pt idx="9">
                  <c:v>250</c:v>
                </c:pt>
                <c:pt idx="12">
                  <c:v>261</c:v>
                </c:pt>
              </c:numCache>
            </c:numRef>
          </c:val>
          <c:extLst>
            <c:ext xmlns:c16="http://schemas.microsoft.com/office/drawing/2014/chart" uri="{C3380CC4-5D6E-409C-BE32-E72D297353CC}">
              <c16:uniqueId val="{00000004-10F2-47CB-A6B6-77F1D9CE59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F2-47CB-A6B6-77F1D9CE59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F2-47CB-A6B6-77F1D9CE59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2725</c:v>
                </c:pt>
                <c:pt idx="3">
                  <c:v>2714</c:v>
                </c:pt>
                <c:pt idx="6">
                  <c:v>2803</c:v>
                </c:pt>
                <c:pt idx="9">
                  <c:v>2845</c:v>
                </c:pt>
                <c:pt idx="12">
                  <c:v>2900</c:v>
                </c:pt>
              </c:numCache>
            </c:numRef>
          </c:val>
          <c:extLst>
            <c:ext xmlns:c16="http://schemas.microsoft.com/office/drawing/2014/chart" uri="{C3380CC4-5D6E-409C-BE32-E72D297353CC}">
              <c16:uniqueId val="{00000007-10F2-47CB-A6B6-77F1D9CE59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867</c:v>
                </c:pt>
                <c:pt idx="2">
                  <c:v>#N/A</c:v>
                </c:pt>
                <c:pt idx="3">
                  <c:v>#N/A</c:v>
                </c:pt>
                <c:pt idx="4">
                  <c:v>868</c:v>
                </c:pt>
                <c:pt idx="5">
                  <c:v>#N/A</c:v>
                </c:pt>
                <c:pt idx="6">
                  <c:v>#N/A</c:v>
                </c:pt>
                <c:pt idx="7">
                  <c:v>943</c:v>
                </c:pt>
                <c:pt idx="8">
                  <c:v>#N/A</c:v>
                </c:pt>
                <c:pt idx="9">
                  <c:v>#N/A</c:v>
                </c:pt>
                <c:pt idx="10">
                  <c:v>973</c:v>
                </c:pt>
                <c:pt idx="11">
                  <c:v>#N/A</c:v>
                </c:pt>
                <c:pt idx="12">
                  <c:v>#N/A</c:v>
                </c:pt>
                <c:pt idx="13">
                  <c:v>940</c:v>
                </c:pt>
                <c:pt idx="14">
                  <c:v>#N/A</c:v>
                </c:pt>
              </c:numCache>
            </c:numRef>
          </c:val>
          <c:smooth val="0"/>
          <c:extLst>
            <c:ext xmlns:c16="http://schemas.microsoft.com/office/drawing/2014/chart" uri="{C3380CC4-5D6E-409C-BE32-E72D297353CC}">
              <c16:uniqueId val="{00000008-10F2-47CB-A6B6-77F1D9CE59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22507</c:v>
                </c:pt>
                <c:pt idx="5">
                  <c:v>23541</c:v>
                </c:pt>
                <c:pt idx="8">
                  <c:v>24797</c:v>
                </c:pt>
                <c:pt idx="11">
                  <c:v>26302</c:v>
                </c:pt>
                <c:pt idx="14">
                  <c:v>26621</c:v>
                </c:pt>
              </c:numCache>
            </c:numRef>
          </c:val>
          <c:extLst>
            <c:ext xmlns:c16="http://schemas.microsoft.com/office/drawing/2014/chart" uri="{C3380CC4-5D6E-409C-BE32-E72D297353CC}">
              <c16:uniqueId val="{00000000-8336-4237-81C8-BF24EF20EB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1193</c:v>
                </c:pt>
                <c:pt idx="5">
                  <c:v>1189</c:v>
                </c:pt>
                <c:pt idx="8">
                  <c:v>1143</c:v>
                </c:pt>
                <c:pt idx="11">
                  <c:v>1108</c:v>
                </c:pt>
                <c:pt idx="14">
                  <c:v>975</c:v>
                </c:pt>
              </c:numCache>
            </c:numRef>
          </c:val>
          <c:extLst>
            <c:ext xmlns:c16="http://schemas.microsoft.com/office/drawing/2014/chart" uri="{C3380CC4-5D6E-409C-BE32-E72D297353CC}">
              <c16:uniqueId val="{00000001-8336-4237-81C8-BF24EF20EB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6173</c:v>
                </c:pt>
                <c:pt idx="5">
                  <c:v>6564</c:v>
                </c:pt>
                <c:pt idx="8">
                  <c:v>6644</c:v>
                </c:pt>
                <c:pt idx="11">
                  <c:v>6634</c:v>
                </c:pt>
                <c:pt idx="14">
                  <c:v>6832</c:v>
                </c:pt>
              </c:numCache>
            </c:numRef>
          </c:val>
          <c:extLst>
            <c:ext xmlns:c16="http://schemas.microsoft.com/office/drawing/2014/chart" uri="{C3380CC4-5D6E-409C-BE32-E72D297353CC}">
              <c16:uniqueId val="{00000002-8336-4237-81C8-BF24EF20EB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36-4237-81C8-BF24EF20EB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36-4237-81C8-BF24EF20EB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559</c:v>
                </c:pt>
                <c:pt idx="3">
                  <c:v>732</c:v>
                </c:pt>
                <c:pt idx="6">
                  <c:v>619</c:v>
                </c:pt>
                <c:pt idx="9">
                  <c:v>630</c:v>
                </c:pt>
                <c:pt idx="12">
                  <c:v>363</c:v>
                </c:pt>
              </c:numCache>
            </c:numRef>
          </c:val>
          <c:extLst>
            <c:ext xmlns:c16="http://schemas.microsoft.com/office/drawing/2014/chart" uri="{C3380CC4-5D6E-409C-BE32-E72D297353CC}">
              <c16:uniqueId val="{00000005-8336-4237-81C8-BF24EF20EB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3611</c:v>
                </c:pt>
                <c:pt idx="3">
                  <c:v>3473</c:v>
                </c:pt>
                <c:pt idx="6">
                  <c:v>3393</c:v>
                </c:pt>
                <c:pt idx="9">
                  <c:v>3309</c:v>
                </c:pt>
                <c:pt idx="12">
                  <c:v>3123</c:v>
                </c:pt>
              </c:numCache>
            </c:numRef>
          </c:val>
          <c:extLst>
            <c:ext xmlns:c16="http://schemas.microsoft.com/office/drawing/2014/chart" uri="{C3380CC4-5D6E-409C-BE32-E72D297353CC}">
              <c16:uniqueId val="{00000006-8336-4237-81C8-BF24EF20EB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3901</c:v>
                </c:pt>
                <c:pt idx="3">
                  <c:v>4651</c:v>
                </c:pt>
                <c:pt idx="6">
                  <c:v>5035</c:v>
                </c:pt>
                <c:pt idx="9">
                  <c:v>5048</c:v>
                </c:pt>
                <c:pt idx="12">
                  <c:v>4755</c:v>
                </c:pt>
              </c:numCache>
            </c:numRef>
          </c:val>
          <c:extLst>
            <c:ext xmlns:c16="http://schemas.microsoft.com/office/drawing/2014/chart" uri="{C3380CC4-5D6E-409C-BE32-E72D297353CC}">
              <c16:uniqueId val="{00000007-8336-4237-81C8-BF24EF20EB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2055</c:v>
                </c:pt>
                <c:pt idx="3">
                  <c:v>2200</c:v>
                </c:pt>
                <c:pt idx="6">
                  <c:v>2405</c:v>
                </c:pt>
                <c:pt idx="9">
                  <c:v>2687</c:v>
                </c:pt>
                <c:pt idx="12">
                  <c:v>2721</c:v>
                </c:pt>
              </c:numCache>
            </c:numRef>
          </c:val>
          <c:extLst>
            <c:ext xmlns:c16="http://schemas.microsoft.com/office/drawing/2014/chart" uri="{C3380CC4-5D6E-409C-BE32-E72D297353CC}">
              <c16:uniqueId val="{00000008-8336-4237-81C8-BF24EF20EB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69</c:v>
                </c:pt>
                <c:pt idx="3">
                  <c:v>54</c:v>
                </c:pt>
                <c:pt idx="6">
                  <c:v>134</c:v>
                </c:pt>
                <c:pt idx="9">
                  <c:v>129</c:v>
                </c:pt>
                <c:pt idx="12">
                  <c:v>8</c:v>
                </c:pt>
              </c:numCache>
            </c:numRef>
          </c:val>
          <c:extLst>
            <c:ext xmlns:c16="http://schemas.microsoft.com/office/drawing/2014/chart" uri="{C3380CC4-5D6E-409C-BE32-E72D297353CC}">
              <c16:uniqueId val="{00000009-8336-4237-81C8-BF24EF20EB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23786</c:v>
                </c:pt>
                <c:pt idx="3">
                  <c:v>24179</c:v>
                </c:pt>
                <c:pt idx="6">
                  <c:v>24798</c:v>
                </c:pt>
                <c:pt idx="9">
                  <c:v>25858</c:v>
                </c:pt>
                <c:pt idx="12">
                  <c:v>27280</c:v>
                </c:pt>
              </c:numCache>
            </c:numRef>
          </c:val>
          <c:extLst>
            <c:ext xmlns:c16="http://schemas.microsoft.com/office/drawing/2014/chart" uri="{C3380CC4-5D6E-409C-BE32-E72D297353CC}">
              <c16:uniqueId val="{0000000A-8336-4237-81C8-BF24EF20EB9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4108</c:v>
                </c:pt>
                <c:pt idx="2">
                  <c:v>#N/A</c:v>
                </c:pt>
                <c:pt idx="3">
                  <c:v>#N/A</c:v>
                </c:pt>
                <c:pt idx="4">
                  <c:v>3995</c:v>
                </c:pt>
                <c:pt idx="5">
                  <c:v>#N/A</c:v>
                </c:pt>
                <c:pt idx="6">
                  <c:v>#N/A</c:v>
                </c:pt>
                <c:pt idx="7">
                  <c:v>3801</c:v>
                </c:pt>
                <c:pt idx="8">
                  <c:v>#N/A</c:v>
                </c:pt>
                <c:pt idx="9">
                  <c:v>#N/A</c:v>
                </c:pt>
                <c:pt idx="10">
                  <c:v>3618</c:v>
                </c:pt>
                <c:pt idx="11">
                  <c:v>#N/A</c:v>
                </c:pt>
                <c:pt idx="12">
                  <c:v>#N/A</c:v>
                </c:pt>
                <c:pt idx="13">
                  <c:v>3823</c:v>
                </c:pt>
                <c:pt idx="14">
                  <c:v>#N/A</c:v>
                </c:pt>
              </c:numCache>
            </c:numRef>
          </c:val>
          <c:smooth val="0"/>
          <c:extLst>
            <c:ext xmlns:c16="http://schemas.microsoft.com/office/drawing/2014/chart" uri="{C3380CC4-5D6E-409C-BE32-E72D297353CC}">
              <c16:uniqueId val="{0000000B-8336-4237-81C8-BF24EF20EB9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2612</c:v>
                </c:pt>
                <c:pt idx="1">
                  <c:v>2353</c:v>
                </c:pt>
                <c:pt idx="2">
                  <c:v>2613</c:v>
                </c:pt>
              </c:numCache>
            </c:numRef>
          </c:val>
          <c:extLst>
            <c:ext xmlns:c16="http://schemas.microsoft.com/office/drawing/2014/chart" uri="{C3380CC4-5D6E-409C-BE32-E72D297353CC}">
              <c16:uniqueId val="{00000000-ED28-41ED-888A-B0DEC1A5DB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1585</c:v>
                </c:pt>
                <c:pt idx="1">
                  <c:v>1888</c:v>
                </c:pt>
                <c:pt idx="2">
                  <c:v>1902</c:v>
                </c:pt>
              </c:numCache>
            </c:numRef>
          </c:val>
          <c:extLst>
            <c:ext xmlns:c16="http://schemas.microsoft.com/office/drawing/2014/chart" uri="{C3380CC4-5D6E-409C-BE32-E72D297353CC}">
              <c16:uniqueId val="{00000001-ED28-41ED-888A-B0DEC1A5DB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4044</c:v>
                </c:pt>
                <c:pt idx="1">
                  <c:v>3913</c:v>
                </c:pt>
                <c:pt idx="2">
                  <c:v>3304</c:v>
                </c:pt>
              </c:numCache>
            </c:numRef>
          </c:val>
          <c:extLst>
            <c:ext xmlns:c16="http://schemas.microsoft.com/office/drawing/2014/chart" uri="{C3380CC4-5D6E-409C-BE32-E72D297353CC}">
              <c16:uniqueId val="{00000002-ED28-41ED-888A-B0DEC1A5DB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公債費抑制のため，平成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年度まで地方債発行額を償還元金の範囲内に抑制してきたが，平成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年度から，公共施設の整備・改修等が集中的に行われていることから，償還元金を超える地方債発行額となり元利償還金は増加している。</a:t>
          </a:r>
        </a:p>
        <a:p>
          <a:r>
            <a:rPr kumimoji="1" lang="ja-JP" altLang="en-US" sz="1200">
              <a:latin typeface="ＭＳ ゴシック" pitchFamily="49" charset="-128"/>
              <a:ea typeface="ＭＳ ゴシック" pitchFamily="49" charset="-128"/>
            </a:rPr>
            <a:t>経常収支比率に占める公債費の割合について，算入公債費等は交付税措置率の高い財政上有利な地方債を活用しているが，類似団体と比較し高い水準にあり，実質公債費比率は</a:t>
          </a:r>
          <a:r>
            <a:rPr kumimoji="1" lang="en-US" altLang="ja-JP" sz="1200">
              <a:latin typeface="ＭＳ ゴシック" pitchFamily="49" charset="-128"/>
              <a:ea typeface="ＭＳ ゴシック" pitchFamily="49" charset="-128"/>
            </a:rPr>
            <a:t>9.1</a:t>
          </a:r>
          <a:r>
            <a:rPr kumimoji="1" lang="ja-JP" altLang="en-US" sz="1200">
              <a:latin typeface="ＭＳ ゴシック" pitchFamily="49" charset="-128"/>
              <a:ea typeface="ＭＳ ゴシック" pitchFamily="49" charset="-128"/>
            </a:rPr>
            <a:t>％に増加している。</a:t>
          </a:r>
        </a:p>
        <a:p>
          <a:r>
            <a:rPr kumimoji="1" lang="ja-JP" altLang="en-US" sz="1200">
              <a:latin typeface="ＭＳ ゴシック" pitchFamily="49" charset="-128"/>
              <a:ea typeface="ＭＳ ゴシック" pitchFamily="49" charset="-128"/>
            </a:rPr>
            <a:t>今後は，公共施設等の耐震化，老朽化対策事業が予定されるため，公債費のピークが令和３年度と見込まれるため，地方債発行を伴う普通建設事業の計画的な実施により抑制に努める。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として，地方債残高や公営企業債等繰入見込額が増加しているが，充当可能財源等の充当可能基金と基準財政需要額参入見込額が増加していることで将来負担比率の分子は微増である。公営企業債等繰入見込額は，下水道整備に伴う地方債の借入により，今後も負担等の見込額が増加する予定であることから，将来負担比率を増加させないために，充当可能基金の増額確保や有利な地方債の計画的な借入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鹿児島県指宿市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財政調整基金の適正な残高を維持することを目的に財政調整基金の取り崩しを抑え，決算剰余金を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百万円積み立てたが，その他の特定目的基金をサッカー・多目的グラウンド整備事業等に伴い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百万円を取り崩したこと，地域商品活性化事業等に伴い「合併まちづくり基金」を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百万円取り崩したこと，観光誘客事業等に伴い「ふるさと応援基金」を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これまで公共施設の整備に向けて継続的に積み立ててきた公共施設整備基金や減債基金を活用しながら，財政調整基金の適正な残高を維持できるよう努める。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合併まちづくり基金：合併に伴う住民の一体感の醸成並びに個性ある地域の活性化及び均衡ある発展に資する事業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公共施設整備基金：公共又は公用施設の整備費用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ふるさと振興基金：指宿市ふるさと市町村圏の振興整備に資する事業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ふるさと応援基金：将来都市像（食料供給，健康産業，保養観光，生活充実，国際共栄）を実現する事業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鹿児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島県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市町村職員退職手当組合負担金準備基金：指宿市職員の退職手当の支払いに要する費用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サッカー・多目的グラウンド整備事業等に伴い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百万円を取り崩したこと，地域商品活性化事業等に伴い「合併まちづくり基金」を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百万円取り崩したこと，観光誘客事業等に伴い「ふるさと応援基金」を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百万円取り崩したこと等により，その他の特定目的基金は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公共施設整備基金：これまで公共施設の整備に向けて継続的に積み立てており，今後も耐震化・老朽化対策や新規整備等に活用することから，中期的に減少となる。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ふるさと応援基金：ふるさと納税の推進により積立金の増額を見込んでおり，今後も将来都市像の実現に向け，積極的・効果的に活用しながら基金残高の増額を予定している。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普通交付税の増額に伴う一般財源の増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市民税（個人）の増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その他の特定目的基金の活用の増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財政調整基金の残高は，目途としていた標準財政規模（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百万円）を確保できたが，公共施設の改修等により短期的に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％を下回ることが予測される。しかし，中長期的（令和７年）には標準財政規模の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％を目安として積み立てていく見込みである。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予算積立にて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年度から地方債償還額が増加し，令和３年度でピークを迎えることから，令和元年度以降は取り崩しにより減少する見込み。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41,003
40,613
148.84
25,349,277
24,364,214
863,011
12,643,164
27,280,124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少子高齢化による生産年齢人口の減少等により，個人・法人税の大幅な増収は見込めない中，税収は対前年度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ポイント増となった。扶助費等の義務的経費は，対前年度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減となったが，高い水準に変わりはなく，財政力指数は，</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と類似団体と同程度となっている。今後は，各事業における緊急度，優先度，市民ニーズ等を勘案するとともに，物件費などの内部管理経費の削減に努め，持続可能な財政構造の構築を図る。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有利な地方債を活用したことにより普通交付税が増加（対前年度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百万円）したため，計上収支比率が対前年度比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減となった。これは，類似団体と比較しても低い水準となっているが，今後，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社会保障の充実に伴う扶助費や公共施設の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改修に伴う公債費が増加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することが見込まれるため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，事務事業の見直しを更に進め，経常経費の削減に努める。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21953</xdr:rowOff>
    </xdr:from>
    <xdr:to>
      <xdr:col>23</xdr:col>
      <xdr:colOff>133350</xdr:colOff>
      <xdr:row>60</xdr:row>
      <xdr:rowOff>39188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0895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152037</xdr:rowOff>
    </xdr:from>
    <xdr:to>
      <xdr:col>19</xdr:col>
      <xdr:colOff>133350</xdr:colOff>
      <xdr:row>60</xdr:row>
      <xdr:rowOff>39188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67587"/>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31387</xdr:rowOff>
    </xdr:from>
    <xdr:to>
      <xdr:col>15</xdr:col>
      <xdr:colOff>82550</xdr:colOff>
      <xdr:row>59</xdr:row>
      <xdr:rowOff>152037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1469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31387</xdr:rowOff>
    </xdr:from>
    <xdr:to>
      <xdr:col>11</xdr:col>
      <xdr:colOff>31750</xdr:colOff>
      <xdr:row>59</xdr:row>
      <xdr:rowOff>148590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14693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142603</xdr:rowOff>
    </xdr:from>
    <xdr:to>
      <xdr:col>23</xdr:col>
      <xdr:colOff>184150</xdr:colOff>
      <xdr:row>60</xdr:row>
      <xdr:rowOff>72753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159130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159838</xdr:rowOff>
    </xdr:from>
    <xdr:to>
      <xdr:col>19</xdr:col>
      <xdr:colOff>184150</xdr:colOff>
      <xdr:row>60</xdr:row>
      <xdr:rowOff>89988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100165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4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101237</xdr:rowOff>
    </xdr:from>
    <xdr:to>
      <xdr:col>15</xdr:col>
      <xdr:colOff>133350</xdr:colOff>
      <xdr:row>60</xdr:row>
      <xdr:rowOff>31387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41564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152037</xdr:rowOff>
    </xdr:from>
    <xdr:to>
      <xdr:col>11</xdr:col>
      <xdr:colOff>82550</xdr:colOff>
      <xdr:row>59</xdr:row>
      <xdr:rowOff>82187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92364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１人当たりの金額が類似団体平均水準より低い要因として，ごみ処理業務や消防業務を一部事務組合で行っていることが挙げられる。一部事務組合の人件費・物件費等に充てる負担金を合計した場合，人口１人当たりの金額は増加することになる。今後はこれらも含めた経費の抑制に努め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31908</xdr:rowOff>
    </xdr:from>
    <xdr:to>
      <xdr:col>23</xdr:col>
      <xdr:colOff>133350</xdr:colOff>
      <xdr:row>83</xdr:row>
      <xdr:rowOff>86948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62258"/>
          <a:ext cx="838200" cy="5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22859</xdr:rowOff>
    </xdr:from>
    <xdr:to>
      <xdr:col>19</xdr:col>
      <xdr:colOff>133350</xdr:colOff>
      <xdr:row>83</xdr:row>
      <xdr:rowOff>31908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53209"/>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22859</xdr:rowOff>
    </xdr:from>
    <xdr:to>
      <xdr:col>15</xdr:col>
      <xdr:colOff>82550</xdr:colOff>
      <xdr:row>83</xdr:row>
      <xdr:rowOff>29682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253209"/>
          <a:ext cx="8890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150380</xdr:rowOff>
    </xdr:from>
    <xdr:to>
      <xdr:col>11</xdr:col>
      <xdr:colOff>31750</xdr:colOff>
      <xdr:row>83</xdr:row>
      <xdr:rowOff>29682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09280"/>
          <a:ext cx="889000" cy="5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36148</xdr:rowOff>
    </xdr:from>
    <xdr:to>
      <xdr:col>23</xdr:col>
      <xdr:colOff>184150</xdr:colOff>
      <xdr:row>83</xdr:row>
      <xdr:rowOff>137748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6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52675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1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152558</xdr:rowOff>
    </xdr:from>
    <xdr:to>
      <xdr:col>19</xdr:col>
      <xdr:colOff>184150</xdr:colOff>
      <xdr:row>83</xdr:row>
      <xdr:rowOff>82708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92885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80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143509</xdr:rowOff>
    </xdr:from>
    <xdr:to>
      <xdr:col>15</xdr:col>
      <xdr:colOff>133350</xdr:colOff>
      <xdr:row>83</xdr:row>
      <xdr:rowOff>73659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0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83836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150332</xdr:rowOff>
    </xdr:from>
    <xdr:to>
      <xdr:col>11</xdr:col>
      <xdr:colOff>82550</xdr:colOff>
      <xdr:row>83</xdr:row>
      <xdr:rowOff>80482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0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90659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7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99580</xdr:rowOff>
    </xdr:from>
    <xdr:to>
      <xdr:col>7</xdr:col>
      <xdr:colOff>31750</xdr:colOff>
      <xdr:row>83</xdr:row>
      <xdr:rowOff>29730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5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39907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2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職員の給与については，高給・高齢者の退職や階層の変動により前年度より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ポイント減少した。しかし依然として類似団体平均を上回っていることから，今後も職員数削減及び各種手当の見直しや，平成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年４月に導入となった人事評価制度の適切な運用により，更なる給与体系の適正化に努める。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88</xdr:row>
      <xdr:rowOff>34471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7610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34471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0876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87</xdr:row>
      <xdr:rowOff>136979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416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定員適正化計画等により，人口千人当たりの数値は，類似団体平均水準より低い。今後も，事務事業や組織機構の見直しを進めながら，より適切な定員管理に努める。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41003</xdr:rowOff>
    </xdr:from>
    <xdr:to>
      <xdr:col>81</xdr:col>
      <xdr:colOff>44450</xdr:colOff>
      <xdr:row>62</xdr:row>
      <xdr:rowOff>68580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7090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16873</xdr:rowOff>
    </xdr:from>
    <xdr:to>
      <xdr:col>77</xdr:col>
      <xdr:colOff>44450</xdr:colOff>
      <xdr:row>62</xdr:row>
      <xdr:rowOff>41003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4677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9978</xdr:rowOff>
    </xdr:from>
    <xdr:to>
      <xdr:col>72</xdr:col>
      <xdr:colOff>203200</xdr:colOff>
      <xdr:row>62</xdr:row>
      <xdr:rowOff>16873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3987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9978</xdr:rowOff>
    </xdr:from>
    <xdr:to>
      <xdr:col>68</xdr:col>
      <xdr:colOff>152400</xdr:colOff>
      <xdr:row>62</xdr:row>
      <xdr:rowOff>20320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3987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17780</xdr:rowOff>
    </xdr:from>
    <xdr:to>
      <xdr:col>81</xdr:col>
      <xdr:colOff>95250</xdr:colOff>
      <xdr:row>62</xdr:row>
      <xdr:rowOff>119380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34307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161653</xdr:rowOff>
    </xdr:from>
    <xdr:to>
      <xdr:col>77</xdr:col>
      <xdr:colOff>95250</xdr:colOff>
      <xdr:row>62</xdr:row>
      <xdr:rowOff>91803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101980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38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137523</xdr:rowOff>
    </xdr:from>
    <xdr:to>
      <xdr:col>73</xdr:col>
      <xdr:colOff>44450</xdr:colOff>
      <xdr:row>62</xdr:row>
      <xdr:rowOff>67673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130628</xdr:rowOff>
    </xdr:from>
    <xdr:to>
      <xdr:col>68</xdr:col>
      <xdr:colOff>203200</xdr:colOff>
      <xdr:row>62</xdr:row>
      <xdr:rowOff>60778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歳出の抑制策とした公債費の縮減のため，平成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年度まで地方債発行額を償還元金の範囲内に抑制してきたこともあり，類似団体平均水準を下回っているが，平成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年度以降，公共施設の整備事業の実施により，上昇している。今後も，大型事業の実施が控えてるが，事業計画の整理・縮小を図るなど起債依存型の事業実施を見直し，引き続き水準の抑制に努める。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20003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35762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3916</xdr:rowOff>
    </xdr:from>
    <xdr:to>
      <xdr:col>77</xdr:col>
      <xdr:colOff>44450</xdr:colOff>
      <xdr:row>37</xdr:row>
      <xdr:rowOff>13970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34756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3916</xdr:rowOff>
    </xdr:from>
    <xdr:to>
      <xdr:col>72</xdr:col>
      <xdr:colOff>203200</xdr:colOff>
      <xdr:row>37</xdr:row>
      <xdr:rowOff>3916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347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3916</xdr:rowOff>
    </xdr:from>
    <xdr:to>
      <xdr:col>68</xdr:col>
      <xdr:colOff>152400</xdr:colOff>
      <xdr:row>37</xdr:row>
      <xdr:rowOff>26035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4756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140653</xdr:rowOff>
    </xdr:from>
    <xdr:to>
      <xdr:col>81</xdr:col>
      <xdr:colOff>95250</xdr:colOff>
      <xdr:row>37</xdr:row>
      <xdr:rowOff>70803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157180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5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124566</xdr:rowOff>
    </xdr:from>
    <xdr:to>
      <xdr:col>73</xdr:col>
      <xdr:colOff>44450</xdr:colOff>
      <xdr:row>37</xdr:row>
      <xdr:rowOff>54716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64893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124566</xdr:rowOff>
    </xdr:from>
    <xdr:to>
      <xdr:col>68</xdr:col>
      <xdr:colOff>203200</xdr:colOff>
      <xdr:row>37</xdr:row>
      <xdr:rowOff>54716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64893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146685</xdr:rowOff>
    </xdr:from>
    <xdr:to>
      <xdr:col>64</xdr:col>
      <xdr:colOff>152400</xdr:colOff>
      <xdr:row>37</xdr:row>
      <xdr:rowOff>76835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87012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サッカー・多目的グラウンド整備事業等の実施に伴い，地方債の発行が増加したため，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今後も大型施設の整備事業が予定されているため，さらに将来負担比率の増加が見込まれるが，新規事業の実施等について総点検を図り，財政の健全化に努める。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33564</xdr:rowOff>
    </xdr:from>
    <xdr:to>
      <xdr:col>81</xdr:col>
      <xdr:colOff>44450</xdr:colOff>
      <xdr:row>14</xdr:row>
      <xdr:rowOff>41148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433864"/>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33564</xdr:rowOff>
    </xdr:from>
    <xdr:to>
      <xdr:col>77</xdr:col>
      <xdr:colOff>44450</xdr:colOff>
      <xdr:row>14</xdr:row>
      <xdr:rowOff>37356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433864"/>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37356</xdr:rowOff>
    </xdr:from>
    <xdr:to>
      <xdr:col>72</xdr:col>
      <xdr:colOff>203200</xdr:colOff>
      <xdr:row>14</xdr:row>
      <xdr:rowOff>40803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43765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40803</xdr:rowOff>
    </xdr:from>
    <xdr:to>
      <xdr:col>68</xdr:col>
      <xdr:colOff>152400</xdr:colOff>
      <xdr:row>14</xdr:row>
      <xdr:rowOff>45285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441103"/>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161798</xdr:rowOff>
    </xdr:from>
    <xdr:to>
      <xdr:col>81</xdr:col>
      <xdr:colOff>95250</xdr:colOff>
      <xdr:row>14</xdr:row>
      <xdr:rowOff>91948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6875</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23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154214</xdr:rowOff>
    </xdr:from>
    <xdr:to>
      <xdr:col>77</xdr:col>
      <xdr:colOff>95250</xdr:colOff>
      <xdr:row>14</xdr:row>
      <xdr:rowOff>84364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94541</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15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158006</xdr:rowOff>
    </xdr:from>
    <xdr:to>
      <xdr:col>73</xdr:col>
      <xdr:colOff>44450</xdr:colOff>
      <xdr:row>14</xdr:row>
      <xdr:rowOff>88156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3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98333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161453</xdr:rowOff>
    </xdr:from>
    <xdr:to>
      <xdr:col>68</xdr:col>
      <xdr:colOff>203200</xdr:colOff>
      <xdr:row>14</xdr:row>
      <xdr:rowOff>91603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3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101780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15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165935</xdr:rowOff>
    </xdr:from>
    <xdr:to>
      <xdr:col>64</xdr:col>
      <xdr:colOff>152400</xdr:colOff>
      <xdr:row>14</xdr:row>
      <xdr:rowOff>96085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106262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1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41,003
40,613
148.84
25,349,277
24,364,214
863,011
12,643,164
27,280,124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人件費分が県平均と比較して低い水準であり，経常的一般財源総額の増に対し，高給・高齢者の退職や階層の変動などで，人件費分が減少したことが要因となっている。今後も，退職者の補充抑制等による職員数の更なる削減など，行財政改革への取り組み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992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6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80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が類似団体平均水準より低い要因として，ごみ処理業務や消防業務を一部事務組合で行っていることが挙げられる。また，職員数の適正化による人員減が賃金雇用にシフトしていること，温泉施設指定管理料の増などある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を推移している。今後は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PPP</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の導入に向け調査研究を進め，人件費を含めた経常収支比率の削減に努める。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75293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817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75293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47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86179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47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15</xdr:row>
      <xdr:rowOff>86179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57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130629</xdr:rowOff>
    </xdr:from>
    <xdr:to>
      <xdr:col>82</xdr:col>
      <xdr:colOff>158750</xdr:colOff>
      <xdr:row>15</xdr:row>
      <xdr:rowOff>60779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147156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136270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り，かつ上昇傾向にある要因として，平成２７年１０月から医療費助成を中学生まで拡充したことや認定こども園への移行が進み保育所運営補助が増えたこと，障害者施設利用サービス費が増えたことが挙げられる。今後も，各種施策により増加することが予想されることから，事務事業の見直しを進めていくことで，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57</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554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154215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11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56</xdr:row>
      <xdr:rowOff>110672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832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56</xdr:row>
      <xdr:rowOff>23585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4832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水準をはじめ，全国・県平均より高いのは，国民健康保険特別会計の赤字補填的な繰出金が多額になっていることも要因として挙げられる。国民健康保険税の徴収率向上や保険料の適正化を図る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169454</xdr:rowOff>
    </xdr:from>
    <xdr:to>
      <xdr:col>82</xdr:col>
      <xdr:colOff>107950</xdr:colOff>
      <xdr:row>57</xdr:row>
      <xdr:rowOff>24130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7065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156391</xdr:rowOff>
    </xdr:from>
    <xdr:to>
      <xdr:col>78</xdr:col>
      <xdr:colOff>69850</xdr:colOff>
      <xdr:row>56</xdr:row>
      <xdr:rowOff>169454</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575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117203</xdr:rowOff>
    </xdr:from>
    <xdr:to>
      <xdr:col>73</xdr:col>
      <xdr:colOff>180975</xdr:colOff>
      <xdr:row>56</xdr:row>
      <xdr:rowOff>156391</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184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91077</xdr:rowOff>
    </xdr:from>
    <xdr:to>
      <xdr:col>69</xdr:col>
      <xdr:colOff>92075</xdr:colOff>
      <xdr:row>56</xdr:row>
      <xdr:rowOff>117203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922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118654</xdr:rowOff>
    </xdr:from>
    <xdr:to>
      <xdr:col>78</xdr:col>
      <xdr:colOff>120650</xdr:colOff>
      <xdr:row>57</xdr:row>
      <xdr:rowOff>48804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33581</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0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105591</xdr:rowOff>
    </xdr:from>
    <xdr:to>
      <xdr:col>74</xdr:col>
      <xdr:colOff>31750</xdr:colOff>
      <xdr:row>57</xdr:row>
      <xdr:rowOff>35741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20518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66403</xdr:rowOff>
    </xdr:from>
    <xdr:to>
      <xdr:col>69</xdr:col>
      <xdr:colOff>142875</xdr:colOff>
      <xdr:row>56</xdr:row>
      <xdr:rowOff>168003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152780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補助費等の経常的経費は一部事務組合への負担金が約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割を占めている。ごみ処理業務については，広域組合新ごみ処理施設管理費の増，また，消防業務については，デジタル無線・指令システム保守や人件費が増えたこと増加傾向である。今後は，一部事務組合や構成市と協議しながら，事務事業の見直しを進め経費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30988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89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36</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254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124714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843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83566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の経常収支比率に占める割合が類似団体平均水準や全国・県平均と比較して高いのは，近年大型の整備事業が集中したことが要因となっている。今後も，公共施設の統合・除却や既存施設の耐震化・大規模改修等が集中する予定である。公債費のピークは令和３年度と見込まれ，さらに一部事務組合などの地方債の元利償還金に係る負担金など公債費に類似した経費も嵩むことから，地方債発行を伴う普通建設事業の計画的な実施により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66040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9171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48895</xdr:rowOff>
    </xdr:from>
    <xdr:to>
      <xdr:col>19</xdr:col>
      <xdr:colOff>187325</xdr:colOff>
      <xdr:row>75</xdr:row>
      <xdr:rowOff>58420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9076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48895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8905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41275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90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xdr:rowOff>
    </xdr:from>
    <xdr:to>
      <xdr:col>24</xdr:col>
      <xdr:colOff>76200</xdr:colOff>
      <xdr:row>75</xdr:row>
      <xdr:rowOff>116840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158767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93997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5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169545</xdr:rowOff>
    </xdr:from>
    <xdr:to>
      <xdr:col>15</xdr:col>
      <xdr:colOff>149225</xdr:colOff>
      <xdr:row>75</xdr:row>
      <xdr:rowOff>99695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84472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67327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161925</xdr:rowOff>
    </xdr:from>
    <xdr:to>
      <xdr:col>6</xdr:col>
      <xdr:colOff>171450</xdr:colOff>
      <xdr:row>75</xdr:row>
      <xdr:rowOff>92075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76852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のは，歳出の構造は前年と大きく変わらないが，普通交付税の増加が主な要因となっている。今後，公共施設の統合・除却や既存施設の耐震化・大規模改修等，大型事業の実施が今後見込まれることから，人件費や扶助費，物件費等の支出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35561</xdr:rowOff>
    </xdr:from>
    <xdr:to>
      <xdr:col>82</xdr:col>
      <xdr:colOff>107950</xdr:colOff>
      <xdr:row>77</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2372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96520</xdr:rowOff>
    </xdr:from>
    <xdr:to>
      <xdr:col>73</xdr:col>
      <xdr:colOff>180975</xdr:colOff>
      <xdr:row>77</xdr:row>
      <xdr:rowOff>24130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26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77</xdr:row>
      <xdr:rowOff>35561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1267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45720</xdr:rowOff>
    </xdr:from>
    <xdr:to>
      <xdr:col>69</xdr:col>
      <xdr:colOff>142875</xdr:colOff>
      <xdr:row>76</xdr:row>
      <xdr:rowOff>147320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156211</xdr:rowOff>
    </xdr:from>
    <xdr:to>
      <xdr:col>65</xdr:col>
      <xdr:colOff>53975</xdr:colOff>
      <xdr:row>77</xdr:row>
      <xdr:rowOff>86361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96538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165811</xdr:rowOff>
    </xdr:from>
    <xdr:to>
      <xdr:col>29</xdr:col>
      <xdr:colOff>127000</xdr:colOff>
      <xdr:row>17</xdr:row>
      <xdr:rowOff>21869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6636"/>
          <a:ext cx="647700" cy="27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150588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41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21869</xdr:rowOff>
    </xdr:from>
    <xdr:to>
      <xdr:col>26</xdr:col>
      <xdr:colOff>50800</xdr:colOff>
      <xdr:row>17</xdr:row>
      <xdr:rowOff>29312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84144"/>
          <a:ext cx="698500" cy="7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26683</xdr:rowOff>
    </xdr:from>
    <xdr:to>
      <xdr:col>22</xdr:col>
      <xdr:colOff>114300</xdr:colOff>
      <xdr:row>17</xdr:row>
      <xdr:rowOff>29312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88958"/>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26683</xdr:rowOff>
    </xdr:from>
    <xdr:to>
      <xdr:col>18</xdr:col>
      <xdr:colOff>177800</xdr:colOff>
      <xdr:row>17</xdr:row>
      <xdr:rowOff>46812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8958"/>
          <a:ext cx="698500" cy="20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115011</xdr:rowOff>
    </xdr:from>
    <xdr:to>
      <xdr:col>29</xdr:col>
      <xdr:colOff>177800</xdr:colOff>
      <xdr:row>17</xdr:row>
      <xdr:rowOff>45161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131538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142519</xdr:rowOff>
    </xdr:from>
    <xdr:to>
      <xdr:col>26</xdr:col>
      <xdr:colOff>101600</xdr:colOff>
      <xdr:row>17</xdr:row>
      <xdr:rowOff>72669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3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82846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02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149962</xdr:rowOff>
    </xdr:from>
    <xdr:to>
      <xdr:col>22</xdr:col>
      <xdr:colOff>165100</xdr:colOff>
      <xdr:row>17</xdr:row>
      <xdr:rowOff>80112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90289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0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147333</xdr:rowOff>
    </xdr:from>
    <xdr:to>
      <xdr:col>19</xdr:col>
      <xdr:colOff>38100</xdr:colOff>
      <xdr:row>17</xdr:row>
      <xdr:rowOff>77483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38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87660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0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167462</xdr:rowOff>
    </xdr:from>
    <xdr:to>
      <xdr:col>15</xdr:col>
      <xdr:colOff>101600</xdr:colOff>
      <xdr:row>17</xdr:row>
      <xdr:rowOff>97612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8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107789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2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342733</xdr:rowOff>
    </xdr:from>
    <xdr:to>
      <xdr:col>29</xdr:col>
      <xdr:colOff>127000</xdr:colOff>
      <xdr:row>38</xdr:row>
      <xdr:rowOff>1628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67433"/>
          <a:ext cx="647700" cy="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342733</xdr:rowOff>
    </xdr:from>
    <xdr:to>
      <xdr:col>26</xdr:col>
      <xdr:colOff>50800</xdr:colOff>
      <xdr:row>38</xdr:row>
      <xdr:rowOff>3777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67433"/>
          <a:ext cx="698500" cy="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3777</xdr:rowOff>
    </xdr:from>
    <xdr:to>
      <xdr:col>22</xdr:col>
      <xdr:colOff>114300</xdr:colOff>
      <xdr:row>38</xdr:row>
      <xdr:rowOff>11747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71377"/>
          <a:ext cx="698500" cy="7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11747</xdr:rowOff>
    </xdr:from>
    <xdr:to>
      <xdr:col>18</xdr:col>
      <xdr:colOff>177800</xdr:colOff>
      <xdr:row>38</xdr:row>
      <xdr:rowOff>12776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79347"/>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293728</xdr:rowOff>
    </xdr:from>
    <xdr:to>
      <xdr:col>29</xdr:col>
      <xdr:colOff>177800</xdr:colOff>
      <xdr:row>38</xdr:row>
      <xdr:rowOff>52428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291933</xdr:rowOff>
    </xdr:from>
    <xdr:to>
      <xdr:col>26</xdr:col>
      <xdr:colOff>101600</xdr:colOff>
      <xdr:row>38</xdr:row>
      <xdr:rowOff>50633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35410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3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295877</xdr:rowOff>
    </xdr:from>
    <xdr:to>
      <xdr:col>22</xdr:col>
      <xdr:colOff>165100</xdr:colOff>
      <xdr:row>38</xdr:row>
      <xdr:rowOff>54577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2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39354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303847</xdr:rowOff>
    </xdr:from>
    <xdr:to>
      <xdr:col>19</xdr:col>
      <xdr:colOff>38100</xdr:colOff>
      <xdr:row>38</xdr:row>
      <xdr:rowOff>62547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28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47324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1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304876</xdr:rowOff>
    </xdr:from>
    <xdr:to>
      <xdr:col>15</xdr:col>
      <xdr:colOff>101600</xdr:colOff>
      <xdr:row>38</xdr:row>
      <xdr:rowOff>63576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29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48353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1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41,003
40,613
148.84
25,349,277
24,364,214
863,011
12,643,164
27,280,124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120345</xdr:rowOff>
    </xdr:from>
    <xdr:to>
      <xdr:col>24</xdr:col>
      <xdr:colOff>63500</xdr:colOff>
      <xdr:row>35</xdr:row>
      <xdr:rowOff>140627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1095"/>
          <a:ext cx="838200" cy="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110109</xdr:rowOff>
    </xdr:from>
    <xdr:to>
      <xdr:col>19</xdr:col>
      <xdr:colOff>177800</xdr:colOff>
      <xdr:row>35</xdr:row>
      <xdr:rowOff>140627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10859"/>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62421</xdr:rowOff>
    </xdr:from>
    <xdr:to>
      <xdr:col>15</xdr:col>
      <xdr:colOff>50800</xdr:colOff>
      <xdr:row>35</xdr:row>
      <xdr:rowOff>110109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63171"/>
          <a:ext cx="889000" cy="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11925</xdr:rowOff>
    </xdr:from>
    <xdr:to>
      <xdr:col>10</xdr:col>
      <xdr:colOff>114300</xdr:colOff>
      <xdr:row>35</xdr:row>
      <xdr:rowOff>62421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12675"/>
          <a:ext cx="889000" cy="5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69545</xdr:rowOff>
    </xdr:from>
    <xdr:to>
      <xdr:col>24</xdr:col>
      <xdr:colOff>114300</xdr:colOff>
      <xdr:row>35</xdr:row>
      <xdr:rowOff>171145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47972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89827</xdr:rowOff>
    </xdr:from>
    <xdr:to>
      <xdr:col>20</xdr:col>
      <xdr:colOff>38100</xdr:colOff>
      <xdr:row>36</xdr:row>
      <xdr:rowOff>19977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11104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8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59309</xdr:rowOff>
    </xdr:from>
    <xdr:to>
      <xdr:col>15</xdr:col>
      <xdr:colOff>101600</xdr:colOff>
      <xdr:row>35</xdr:row>
      <xdr:rowOff>160909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152036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11621</xdr:rowOff>
    </xdr:from>
    <xdr:to>
      <xdr:col>10</xdr:col>
      <xdr:colOff>165100</xdr:colOff>
      <xdr:row>35</xdr:row>
      <xdr:rowOff>113221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104348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0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132575</xdr:rowOff>
    </xdr:from>
    <xdr:to>
      <xdr:col>6</xdr:col>
      <xdr:colOff>38100</xdr:colOff>
      <xdr:row>35</xdr:row>
      <xdr:rowOff>62725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79252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10922</xdr:rowOff>
    </xdr:from>
    <xdr:to>
      <xdr:col>24</xdr:col>
      <xdr:colOff>63500</xdr:colOff>
      <xdr:row>57</xdr:row>
      <xdr:rowOff>95504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83572"/>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89778</xdr:rowOff>
    </xdr:from>
    <xdr:to>
      <xdr:col>19</xdr:col>
      <xdr:colOff>177800</xdr:colOff>
      <xdr:row>57</xdr:row>
      <xdr:rowOff>95504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62428"/>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89778</xdr:rowOff>
    </xdr:from>
    <xdr:to>
      <xdr:col>15</xdr:col>
      <xdr:colOff>50800</xdr:colOff>
      <xdr:row>57</xdr:row>
      <xdr:rowOff>105236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2428"/>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105236</xdr:rowOff>
    </xdr:from>
    <xdr:to>
      <xdr:col>10</xdr:col>
      <xdr:colOff>114300</xdr:colOff>
      <xdr:row>58</xdr:row>
      <xdr:rowOff>12206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77886"/>
          <a:ext cx="889000" cy="7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131572</xdr:rowOff>
    </xdr:from>
    <xdr:to>
      <xdr:col>24</xdr:col>
      <xdr:colOff>114300</xdr:colOff>
      <xdr:row>57</xdr:row>
      <xdr:rowOff>61722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3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109999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1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44704</xdr:rowOff>
    </xdr:from>
    <xdr:to>
      <xdr:col>20</xdr:col>
      <xdr:colOff>38100</xdr:colOff>
      <xdr:row>57</xdr:row>
      <xdr:rowOff>146304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137431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38978</xdr:rowOff>
    </xdr:from>
    <xdr:to>
      <xdr:col>15</xdr:col>
      <xdr:colOff>101600</xdr:colOff>
      <xdr:row>57</xdr:row>
      <xdr:rowOff>140578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131705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0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54436</xdr:rowOff>
    </xdr:from>
    <xdr:to>
      <xdr:col>10</xdr:col>
      <xdr:colOff>165100</xdr:colOff>
      <xdr:row>57</xdr:row>
      <xdr:rowOff>156036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147163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1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132856</xdr:rowOff>
    </xdr:from>
    <xdr:to>
      <xdr:col>6</xdr:col>
      <xdr:colOff>38100</xdr:colOff>
      <xdr:row>58</xdr:row>
      <xdr:rowOff>63006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54133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85820</xdr:rowOff>
    </xdr:from>
    <xdr:to>
      <xdr:col>24</xdr:col>
      <xdr:colOff>63500</xdr:colOff>
      <xdr:row>78</xdr:row>
      <xdr:rowOff>91557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58920"/>
          <a:ext cx="838200" cy="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91557</xdr:rowOff>
    </xdr:from>
    <xdr:to>
      <xdr:col>19</xdr:col>
      <xdr:colOff>177800</xdr:colOff>
      <xdr:row>78</xdr:row>
      <xdr:rowOff>94529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6465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90253</xdr:rowOff>
    </xdr:from>
    <xdr:to>
      <xdr:col>15</xdr:col>
      <xdr:colOff>50800</xdr:colOff>
      <xdr:row>78</xdr:row>
      <xdr:rowOff>94529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63353"/>
          <a:ext cx="889000" cy="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90253</xdr:rowOff>
    </xdr:from>
    <xdr:to>
      <xdr:col>10</xdr:col>
      <xdr:colOff>114300</xdr:colOff>
      <xdr:row>78</xdr:row>
      <xdr:rowOff>96265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63353"/>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35020</xdr:rowOff>
    </xdr:from>
    <xdr:to>
      <xdr:col>24</xdr:col>
      <xdr:colOff>114300</xdr:colOff>
      <xdr:row>78</xdr:row>
      <xdr:rowOff>136620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121397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2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40757</xdr:rowOff>
    </xdr:from>
    <xdr:to>
      <xdr:col>20</xdr:col>
      <xdr:colOff>38100</xdr:colOff>
      <xdr:row>78</xdr:row>
      <xdr:rowOff>142357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133484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43729</xdr:rowOff>
    </xdr:from>
    <xdr:to>
      <xdr:col>15</xdr:col>
      <xdr:colOff>101600</xdr:colOff>
      <xdr:row>78</xdr:row>
      <xdr:rowOff>145329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136456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0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39453</xdr:rowOff>
    </xdr:from>
    <xdr:to>
      <xdr:col>10</xdr:col>
      <xdr:colOff>165100</xdr:colOff>
      <xdr:row>78</xdr:row>
      <xdr:rowOff>141053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132180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0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45465</xdr:rowOff>
    </xdr:from>
    <xdr:to>
      <xdr:col>6</xdr:col>
      <xdr:colOff>38100</xdr:colOff>
      <xdr:row>78</xdr:row>
      <xdr:rowOff>147065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138192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1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32055</xdr:rowOff>
    </xdr:from>
    <xdr:to>
      <xdr:col>24</xdr:col>
      <xdr:colOff>63500</xdr:colOff>
      <xdr:row>95</xdr:row>
      <xdr:rowOff>45275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19805"/>
          <a:ext cx="8382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32055</xdr:rowOff>
    </xdr:from>
    <xdr:to>
      <xdr:col>19</xdr:col>
      <xdr:colOff>177800</xdr:colOff>
      <xdr:row>95</xdr:row>
      <xdr:rowOff>80226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19805"/>
          <a:ext cx="889000" cy="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80226</xdr:rowOff>
    </xdr:from>
    <xdr:to>
      <xdr:col>15</xdr:col>
      <xdr:colOff>50800</xdr:colOff>
      <xdr:row>96</xdr:row>
      <xdr:rowOff>24549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67976"/>
          <a:ext cx="889000" cy="1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24549</xdr:rowOff>
    </xdr:from>
    <xdr:to>
      <xdr:col>10</xdr:col>
      <xdr:colOff>114300</xdr:colOff>
      <xdr:row>96</xdr:row>
      <xdr:rowOff>102488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83749"/>
          <a:ext cx="889000" cy="7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165925</xdr:rowOff>
    </xdr:from>
    <xdr:to>
      <xdr:col>24</xdr:col>
      <xdr:colOff>114300</xdr:colOff>
      <xdr:row>95</xdr:row>
      <xdr:rowOff>96075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17352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3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152705</xdr:rowOff>
    </xdr:from>
    <xdr:to>
      <xdr:col>20</xdr:col>
      <xdr:colOff>38100</xdr:colOff>
      <xdr:row>95</xdr:row>
      <xdr:rowOff>82855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99382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4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29426</xdr:rowOff>
    </xdr:from>
    <xdr:to>
      <xdr:col>15</xdr:col>
      <xdr:colOff>101600</xdr:colOff>
      <xdr:row>95</xdr:row>
      <xdr:rowOff>131026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1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147553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09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145199</xdr:rowOff>
    </xdr:from>
    <xdr:to>
      <xdr:col>10</xdr:col>
      <xdr:colOff>165100</xdr:colOff>
      <xdr:row>96</xdr:row>
      <xdr:rowOff>75349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91876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20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51688</xdr:rowOff>
    </xdr:from>
    <xdr:to>
      <xdr:col>6</xdr:col>
      <xdr:colOff>38100</xdr:colOff>
      <xdr:row>96</xdr:row>
      <xdr:rowOff>153288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169815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135745</xdr:rowOff>
    </xdr:from>
    <xdr:to>
      <xdr:col>55</xdr:col>
      <xdr:colOff>0</xdr:colOff>
      <xdr:row>36</xdr:row>
      <xdr:rowOff>170675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307945"/>
          <a:ext cx="8382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135745</xdr:rowOff>
    </xdr:from>
    <xdr:to>
      <xdr:col>50</xdr:col>
      <xdr:colOff>114300</xdr:colOff>
      <xdr:row>36</xdr:row>
      <xdr:rowOff>140119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07945"/>
          <a:ext cx="889000" cy="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140119</xdr:rowOff>
    </xdr:from>
    <xdr:to>
      <xdr:col>45</xdr:col>
      <xdr:colOff>177800</xdr:colOff>
      <xdr:row>37</xdr:row>
      <xdr:rowOff>29980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12319"/>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29980</xdr:rowOff>
    </xdr:from>
    <xdr:to>
      <xdr:col>41</xdr:col>
      <xdr:colOff>50800</xdr:colOff>
      <xdr:row>37</xdr:row>
      <xdr:rowOff>82718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73630"/>
          <a:ext cx="889000" cy="5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119875</xdr:rowOff>
    </xdr:from>
    <xdr:to>
      <xdr:col>55</xdr:col>
      <xdr:colOff>50800</xdr:colOff>
      <xdr:row>37</xdr:row>
      <xdr:rowOff>50025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98302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7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84945</xdr:rowOff>
    </xdr:from>
    <xdr:to>
      <xdr:col>50</xdr:col>
      <xdr:colOff>165100</xdr:colOff>
      <xdr:row>37</xdr:row>
      <xdr:rowOff>15095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6222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4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89319</xdr:rowOff>
    </xdr:from>
    <xdr:to>
      <xdr:col>46</xdr:col>
      <xdr:colOff>38100</xdr:colOff>
      <xdr:row>37</xdr:row>
      <xdr:rowOff>19469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10596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150630</xdr:rowOff>
    </xdr:from>
    <xdr:to>
      <xdr:col>41</xdr:col>
      <xdr:colOff>101600</xdr:colOff>
      <xdr:row>37</xdr:row>
      <xdr:rowOff>80780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71907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31918</xdr:rowOff>
    </xdr:from>
    <xdr:to>
      <xdr:col>36</xdr:col>
      <xdr:colOff>165100</xdr:colOff>
      <xdr:row>37</xdr:row>
      <xdr:rowOff>133518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7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124644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67567</xdr:rowOff>
    </xdr:from>
    <xdr:to>
      <xdr:col>55</xdr:col>
      <xdr:colOff>0</xdr:colOff>
      <xdr:row>55</xdr:row>
      <xdr:rowOff>76538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497317"/>
          <a:ext cx="8382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76538</xdr:rowOff>
    </xdr:from>
    <xdr:to>
      <xdr:col>50</xdr:col>
      <xdr:colOff>114300</xdr:colOff>
      <xdr:row>56</xdr:row>
      <xdr:rowOff>46578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506288"/>
          <a:ext cx="889000" cy="1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46578</xdr:rowOff>
    </xdr:from>
    <xdr:to>
      <xdr:col>45</xdr:col>
      <xdr:colOff>177800</xdr:colOff>
      <xdr:row>56</xdr:row>
      <xdr:rowOff>108496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647778"/>
          <a:ext cx="889000" cy="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108496</xdr:rowOff>
    </xdr:from>
    <xdr:to>
      <xdr:col>41</xdr:col>
      <xdr:colOff>50800</xdr:colOff>
      <xdr:row>57</xdr:row>
      <xdr:rowOff>13298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09696"/>
          <a:ext cx="889000" cy="7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16767</xdr:rowOff>
    </xdr:from>
    <xdr:to>
      <xdr:col>55</xdr:col>
      <xdr:colOff>50800</xdr:colOff>
      <xdr:row>55</xdr:row>
      <xdr:rowOff>118367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44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39644</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29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25738</xdr:rowOff>
    </xdr:from>
    <xdr:to>
      <xdr:col>50</xdr:col>
      <xdr:colOff>165100</xdr:colOff>
      <xdr:row>55</xdr:row>
      <xdr:rowOff>127338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143865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23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167228</xdr:rowOff>
    </xdr:from>
    <xdr:to>
      <xdr:col>46</xdr:col>
      <xdr:colOff>38100</xdr:colOff>
      <xdr:row>56</xdr:row>
      <xdr:rowOff>97378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9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113905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37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57696</xdr:rowOff>
    </xdr:from>
    <xdr:to>
      <xdr:col>41</xdr:col>
      <xdr:colOff>101600</xdr:colOff>
      <xdr:row>56</xdr:row>
      <xdr:rowOff>159296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150423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7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133948</xdr:rowOff>
    </xdr:from>
    <xdr:to>
      <xdr:col>36</xdr:col>
      <xdr:colOff>165100</xdr:colOff>
      <xdr:row>57</xdr:row>
      <xdr:rowOff>64098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3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55225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2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48388</xdr:rowOff>
    </xdr:from>
    <xdr:to>
      <xdr:col>55</xdr:col>
      <xdr:colOff>0</xdr:colOff>
      <xdr:row>77</xdr:row>
      <xdr:rowOff>68129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250038"/>
          <a:ext cx="838200" cy="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68129</xdr:rowOff>
    </xdr:from>
    <xdr:to>
      <xdr:col>50</xdr:col>
      <xdr:colOff>114300</xdr:colOff>
      <xdr:row>78</xdr:row>
      <xdr:rowOff>6215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269779"/>
          <a:ext cx="889000" cy="10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83345</xdr:rowOff>
    </xdr:from>
    <xdr:to>
      <xdr:col>45</xdr:col>
      <xdr:colOff>177800</xdr:colOff>
      <xdr:row>78</xdr:row>
      <xdr:rowOff>6215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113545"/>
          <a:ext cx="889000" cy="26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83345</xdr:rowOff>
    </xdr:from>
    <xdr:to>
      <xdr:col>41</xdr:col>
      <xdr:colOff>50800</xdr:colOff>
      <xdr:row>76</xdr:row>
      <xdr:rowOff>105611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113545"/>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169038</xdr:rowOff>
    </xdr:from>
    <xdr:to>
      <xdr:col>55</xdr:col>
      <xdr:colOff>50800</xdr:colOff>
      <xdr:row>77</xdr:row>
      <xdr:rowOff>99188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1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20465</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0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17329</xdr:rowOff>
    </xdr:from>
    <xdr:to>
      <xdr:col>50</xdr:col>
      <xdr:colOff>165100</xdr:colOff>
      <xdr:row>77</xdr:row>
      <xdr:rowOff>118929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2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110056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31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126865</xdr:rowOff>
    </xdr:from>
    <xdr:to>
      <xdr:col>46</xdr:col>
      <xdr:colOff>38100</xdr:colOff>
      <xdr:row>78</xdr:row>
      <xdr:rowOff>57015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48142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42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32545</xdr:rowOff>
    </xdr:from>
    <xdr:to>
      <xdr:col>41</xdr:col>
      <xdr:colOff>101600</xdr:colOff>
      <xdr:row>76</xdr:row>
      <xdr:rowOff>134145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0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150672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83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54811</xdr:rowOff>
    </xdr:from>
    <xdr:to>
      <xdr:col>36</xdr:col>
      <xdr:colOff>165100</xdr:colOff>
      <xdr:row>76</xdr:row>
      <xdr:rowOff>156411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0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147538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7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138471</xdr:rowOff>
    </xdr:from>
    <xdr:to>
      <xdr:col>55</xdr:col>
      <xdr:colOff>0</xdr:colOff>
      <xdr:row>94</xdr:row>
      <xdr:rowOff>164770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083321"/>
          <a:ext cx="838200" cy="19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138471</xdr:rowOff>
    </xdr:from>
    <xdr:to>
      <xdr:col>50</xdr:col>
      <xdr:colOff>114300</xdr:colOff>
      <xdr:row>95</xdr:row>
      <xdr:rowOff>63294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083321"/>
          <a:ext cx="889000" cy="2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63294</xdr:rowOff>
    </xdr:from>
    <xdr:to>
      <xdr:col>45</xdr:col>
      <xdr:colOff>177800</xdr:colOff>
      <xdr:row>98</xdr:row>
      <xdr:rowOff>1201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351044"/>
          <a:ext cx="889000" cy="45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1201</xdr:rowOff>
    </xdr:from>
    <xdr:to>
      <xdr:col>41</xdr:col>
      <xdr:colOff>50800</xdr:colOff>
      <xdr:row>98</xdr:row>
      <xdr:rowOff>116763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03301"/>
          <a:ext cx="889000" cy="1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113970</xdr:rowOff>
    </xdr:from>
    <xdr:to>
      <xdr:col>55</xdr:col>
      <xdr:colOff>50800</xdr:colOff>
      <xdr:row>95</xdr:row>
      <xdr:rowOff>44120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136847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8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87671</xdr:rowOff>
    </xdr:from>
    <xdr:to>
      <xdr:col>50</xdr:col>
      <xdr:colOff>165100</xdr:colOff>
      <xdr:row>94</xdr:row>
      <xdr:rowOff>17821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0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34348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80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12494</xdr:rowOff>
    </xdr:from>
    <xdr:to>
      <xdr:col>46</xdr:col>
      <xdr:colOff>38100</xdr:colOff>
      <xdr:row>95</xdr:row>
      <xdr:rowOff>114094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0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130621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07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121851</xdr:rowOff>
    </xdr:from>
    <xdr:to>
      <xdr:col>41</xdr:col>
      <xdr:colOff>101600</xdr:colOff>
      <xdr:row>98</xdr:row>
      <xdr:rowOff>52001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43128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4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65963</xdr:rowOff>
    </xdr:from>
    <xdr:to>
      <xdr:col>36</xdr:col>
      <xdr:colOff>165100</xdr:colOff>
      <xdr:row>98</xdr:row>
      <xdr:rowOff>167563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6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158690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6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150164</xdr:rowOff>
    </xdr:from>
    <xdr:to>
      <xdr:col>85</xdr:col>
      <xdr:colOff>127000</xdr:colOff>
      <xdr:row>39</xdr:row>
      <xdr:rowOff>6985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65264"/>
          <a:ext cx="8382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106261</xdr:rowOff>
    </xdr:from>
    <xdr:to>
      <xdr:col>81</xdr:col>
      <xdr:colOff>50800</xdr:colOff>
      <xdr:row>38</xdr:row>
      <xdr:rowOff>150164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21361"/>
          <a:ext cx="889000" cy="4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106261</xdr:rowOff>
    </xdr:from>
    <xdr:to>
      <xdr:col>76</xdr:col>
      <xdr:colOff>114300</xdr:colOff>
      <xdr:row>38</xdr:row>
      <xdr:rowOff>136957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21361"/>
          <a:ext cx="889000" cy="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136957</xdr:rowOff>
    </xdr:from>
    <xdr:to>
      <xdr:col>71</xdr:col>
      <xdr:colOff>177800</xdr:colOff>
      <xdr:row>39</xdr:row>
      <xdr:rowOff>26886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652057"/>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127635</xdr:rowOff>
    </xdr:from>
    <xdr:to>
      <xdr:col>85</xdr:col>
      <xdr:colOff>177800</xdr:colOff>
      <xdr:row>39</xdr:row>
      <xdr:rowOff>57785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42562</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99364</xdr:rowOff>
    </xdr:from>
    <xdr:to>
      <xdr:col>81</xdr:col>
      <xdr:colOff>101600</xdr:colOff>
      <xdr:row>39</xdr:row>
      <xdr:rowOff>29514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20641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55461</xdr:rowOff>
    </xdr:from>
    <xdr:to>
      <xdr:col>76</xdr:col>
      <xdr:colOff>165100</xdr:colOff>
      <xdr:row>38</xdr:row>
      <xdr:rowOff>157061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5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2138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34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86157</xdr:rowOff>
    </xdr:from>
    <xdr:to>
      <xdr:col>72</xdr:col>
      <xdr:colOff>38100</xdr:colOff>
      <xdr:row>39</xdr:row>
      <xdr:rowOff>16307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32834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3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147536</xdr:rowOff>
    </xdr:from>
    <xdr:to>
      <xdr:col>67</xdr:col>
      <xdr:colOff>101600</xdr:colOff>
      <xdr:row>39</xdr:row>
      <xdr:rowOff>77686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68813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117921</xdr:rowOff>
    </xdr:from>
    <xdr:to>
      <xdr:col>85</xdr:col>
      <xdr:colOff>127000</xdr:colOff>
      <xdr:row>77</xdr:row>
      <xdr:rowOff>126936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319571"/>
          <a:ext cx="8382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126936</xdr:rowOff>
    </xdr:from>
    <xdr:to>
      <xdr:col>81</xdr:col>
      <xdr:colOff>50800</xdr:colOff>
      <xdr:row>77</xdr:row>
      <xdr:rowOff>134511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328586"/>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134511</xdr:rowOff>
    </xdr:from>
    <xdr:to>
      <xdr:col>76</xdr:col>
      <xdr:colOff>114300</xdr:colOff>
      <xdr:row>77</xdr:row>
      <xdr:rowOff>146036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336161"/>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146036</xdr:rowOff>
    </xdr:from>
    <xdr:to>
      <xdr:col>71</xdr:col>
      <xdr:colOff>177800</xdr:colOff>
      <xdr:row>77</xdr:row>
      <xdr:rowOff>148151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347686"/>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67121</xdr:rowOff>
    </xdr:from>
    <xdr:to>
      <xdr:col>85</xdr:col>
      <xdr:colOff>177800</xdr:colOff>
      <xdr:row>77</xdr:row>
      <xdr:rowOff>168721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89998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76136</xdr:rowOff>
    </xdr:from>
    <xdr:to>
      <xdr:col>81</xdr:col>
      <xdr:colOff>101600</xdr:colOff>
      <xdr:row>78</xdr:row>
      <xdr:rowOff>6286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7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168863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7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83711</xdr:rowOff>
    </xdr:from>
    <xdr:to>
      <xdr:col>76</xdr:col>
      <xdr:colOff>165100</xdr:colOff>
      <xdr:row>78</xdr:row>
      <xdr:rowOff>13861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4988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37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95236</xdr:rowOff>
    </xdr:from>
    <xdr:to>
      <xdr:col>72</xdr:col>
      <xdr:colOff>38100</xdr:colOff>
      <xdr:row>78</xdr:row>
      <xdr:rowOff>25386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16513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38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97351</xdr:rowOff>
    </xdr:from>
    <xdr:to>
      <xdr:col>67</xdr:col>
      <xdr:colOff>101600</xdr:colOff>
      <xdr:row>78</xdr:row>
      <xdr:rowOff>27501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18628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112423</xdr:rowOff>
    </xdr:from>
    <xdr:to>
      <xdr:col>85</xdr:col>
      <xdr:colOff>127000</xdr:colOff>
      <xdr:row>97</xdr:row>
      <xdr:rowOff>156113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43073"/>
          <a:ext cx="838200" cy="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95569</xdr:rowOff>
    </xdr:from>
    <xdr:to>
      <xdr:col>81</xdr:col>
      <xdr:colOff>50800</xdr:colOff>
      <xdr:row>97</xdr:row>
      <xdr:rowOff>112423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26219"/>
          <a:ext cx="889000" cy="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95569</xdr:rowOff>
    </xdr:from>
    <xdr:to>
      <xdr:col>76</xdr:col>
      <xdr:colOff>114300</xdr:colOff>
      <xdr:row>97</xdr:row>
      <xdr:rowOff>133716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26219"/>
          <a:ext cx="889000" cy="3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133716</xdr:rowOff>
    </xdr:from>
    <xdr:to>
      <xdr:col>71</xdr:col>
      <xdr:colOff>177800</xdr:colOff>
      <xdr:row>97</xdr:row>
      <xdr:rowOff>140723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64366"/>
          <a:ext cx="8890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105313</xdr:rowOff>
    </xdr:from>
    <xdr:to>
      <xdr:col>85</xdr:col>
      <xdr:colOff>177800</xdr:colOff>
      <xdr:row>98</xdr:row>
      <xdr:rowOff>35463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20240</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5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61623</xdr:rowOff>
    </xdr:from>
    <xdr:to>
      <xdr:col>81</xdr:col>
      <xdr:colOff>101600</xdr:colOff>
      <xdr:row>97</xdr:row>
      <xdr:rowOff>163223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154350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78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44769</xdr:rowOff>
    </xdr:from>
    <xdr:to>
      <xdr:col>76</xdr:col>
      <xdr:colOff>165100</xdr:colOff>
      <xdr:row>97</xdr:row>
      <xdr:rowOff>146369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137496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7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82916</xdr:rowOff>
    </xdr:from>
    <xdr:to>
      <xdr:col>72</xdr:col>
      <xdr:colOff>38100</xdr:colOff>
      <xdr:row>98</xdr:row>
      <xdr:rowOff>13066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4193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0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89923</xdr:rowOff>
    </xdr:from>
    <xdr:to>
      <xdr:col>67</xdr:col>
      <xdr:colOff>101600</xdr:colOff>
      <xdr:row>98</xdr:row>
      <xdr:rowOff>20073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11200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8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43993</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05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43917</xdr:rowOff>
    </xdr:from>
    <xdr:to>
      <xdr:col>111</xdr:col>
      <xdr:colOff>177800</xdr:colOff>
      <xdr:row>39</xdr:row>
      <xdr:rowOff>43993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046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43917</xdr:rowOff>
    </xdr:from>
    <xdr:to>
      <xdr:col>107</xdr:col>
      <xdr:colOff>50800</xdr:colOff>
      <xdr:row>39</xdr:row>
      <xdr:rowOff>43917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0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43917</xdr:rowOff>
    </xdr:from>
    <xdr:to>
      <xdr:col>102</xdr:col>
      <xdr:colOff>114300</xdr:colOff>
      <xdr:row>39</xdr:row>
      <xdr:rowOff>43955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3046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164643</xdr:rowOff>
    </xdr:from>
    <xdr:to>
      <xdr:col>112</xdr:col>
      <xdr:colOff>38100</xdr:colOff>
      <xdr:row>39</xdr:row>
      <xdr:rowOff>94793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85920</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66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164567</xdr:rowOff>
    </xdr:from>
    <xdr:to>
      <xdr:col>107</xdr:col>
      <xdr:colOff>101600</xdr:colOff>
      <xdr:row>39</xdr:row>
      <xdr:rowOff>94717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85844</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77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164567</xdr:rowOff>
    </xdr:from>
    <xdr:to>
      <xdr:col>102</xdr:col>
      <xdr:colOff>165100</xdr:colOff>
      <xdr:row>39</xdr:row>
      <xdr:rowOff>94717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85844</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88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164605</xdr:rowOff>
    </xdr:from>
    <xdr:to>
      <xdr:col>98</xdr:col>
      <xdr:colOff>38100</xdr:colOff>
      <xdr:row>39</xdr:row>
      <xdr:rowOff>94755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85882</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99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130259</xdr:rowOff>
    </xdr:from>
    <xdr:to>
      <xdr:col>116</xdr:col>
      <xdr:colOff>63500</xdr:colOff>
      <xdr:row>58</xdr:row>
      <xdr:rowOff>133596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74359"/>
          <a:ext cx="8382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130259</xdr:rowOff>
    </xdr:from>
    <xdr:to>
      <xdr:col>111</xdr:col>
      <xdr:colOff>177800</xdr:colOff>
      <xdr:row>58</xdr:row>
      <xdr:rowOff>130762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74359"/>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128590</xdr:rowOff>
    </xdr:from>
    <xdr:to>
      <xdr:col>107</xdr:col>
      <xdr:colOff>50800</xdr:colOff>
      <xdr:row>58</xdr:row>
      <xdr:rowOff>130762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7269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125550</xdr:rowOff>
    </xdr:from>
    <xdr:to>
      <xdr:col>102</xdr:col>
      <xdr:colOff>114300</xdr:colOff>
      <xdr:row>58</xdr:row>
      <xdr:rowOff>128590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69650"/>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82796</xdr:rowOff>
    </xdr:from>
    <xdr:to>
      <xdr:col>116</xdr:col>
      <xdr:colOff>114300</xdr:colOff>
      <xdr:row>59</xdr:row>
      <xdr:rowOff>12946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2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169173</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1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79459</xdr:rowOff>
    </xdr:from>
    <xdr:to>
      <xdr:col>112</xdr:col>
      <xdr:colOff>38100</xdr:colOff>
      <xdr:row>59</xdr:row>
      <xdr:rowOff>9609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16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79962</xdr:rowOff>
    </xdr:from>
    <xdr:to>
      <xdr:col>107</xdr:col>
      <xdr:colOff>101600</xdr:colOff>
      <xdr:row>59</xdr:row>
      <xdr:rowOff>10112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1239</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116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77790</xdr:rowOff>
    </xdr:from>
    <xdr:to>
      <xdr:col>102</xdr:col>
      <xdr:colOff>165100</xdr:colOff>
      <xdr:row>59</xdr:row>
      <xdr:rowOff>7940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170517</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114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74750</xdr:rowOff>
    </xdr:from>
    <xdr:to>
      <xdr:col>98</xdr:col>
      <xdr:colOff>38100</xdr:colOff>
      <xdr:row>59</xdr:row>
      <xdr:rowOff>4900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167477</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11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139096</xdr:rowOff>
    </xdr:from>
    <xdr:to>
      <xdr:col>116</xdr:col>
      <xdr:colOff>63500</xdr:colOff>
      <xdr:row>75</xdr:row>
      <xdr:rowOff>18787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826396"/>
          <a:ext cx="8382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122506</xdr:rowOff>
    </xdr:from>
    <xdr:to>
      <xdr:col>111</xdr:col>
      <xdr:colOff>177800</xdr:colOff>
      <xdr:row>75</xdr:row>
      <xdr:rowOff>18787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809806"/>
          <a:ext cx="889000" cy="6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122506</xdr:rowOff>
    </xdr:from>
    <xdr:to>
      <xdr:col>107</xdr:col>
      <xdr:colOff>50800</xdr:colOff>
      <xdr:row>75</xdr:row>
      <xdr:rowOff>15701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09806"/>
          <a:ext cx="889000" cy="6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15701</xdr:rowOff>
    </xdr:from>
    <xdr:to>
      <xdr:col>102</xdr:col>
      <xdr:colOff>114300</xdr:colOff>
      <xdr:row>75</xdr:row>
      <xdr:rowOff>123714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74451"/>
          <a:ext cx="8890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88296</xdr:rowOff>
    </xdr:from>
    <xdr:to>
      <xdr:col>116</xdr:col>
      <xdr:colOff>114300</xdr:colOff>
      <xdr:row>75</xdr:row>
      <xdr:rowOff>18446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111173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139437</xdr:rowOff>
    </xdr:from>
    <xdr:to>
      <xdr:col>112</xdr:col>
      <xdr:colOff>38100</xdr:colOff>
      <xdr:row>75</xdr:row>
      <xdr:rowOff>69587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86114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0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71706</xdr:rowOff>
    </xdr:from>
    <xdr:to>
      <xdr:col>107</xdr:col>
      <xdr:colOff>101600</xdr:colOff>
      <xdr:row>75</xdr:row>
      <xdr:rowOff>1856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18383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53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136351</xdr:rowOff>
    </xdr:from>
    <xdr:to>
      <xdr:col>102</xdr:col>
      <xdr:colOff>165100</xdr:colOff>
      <xdr:row>75</xdr:row>
      <xdr:rowOff>66501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2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83028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9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72914</xdr:rowOff>
    </xdr:from>
    <xdr:to>
      <xdr:col>98</xdr:col>
      <xdr:colOff>38100</xdr:colOff>
      <xdr:row>76</xdr:row>
      <xdr:rowOff>3063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316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19591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7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594,206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78,024</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80,000</a:t>
          </a:r>
          <a:r>
            <a:rPr kumimoji="1" lang="ja-JP" altLang="en-US" sz="1300">
              <a:latin typeface="ＭＳ Ｐゴシック" panose="020B0600070205080204" pitchFamily="50" charset="-128"/>
              <a:ea typeface="ＭＳ Ｐゴシック" panose="020B0600070205080204" pitchFamily="50" charset="-128"/>
            </a:rPr>
            <a:t>円程度で推移してきており，類似団体平均と比べても低い水準にある。これは，退職者の補充抑制等による職員数の削減，時間外手当の縮減など，行財政改革への取り組みを通じて人件費の削減に努めていることが主な要因である。 </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128,277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円となっており，類似団体と比較して一人当たりのコストが高い状況となっている。これは，近年の公共施設の耐震化・大規模改修事業の増加等によるものであり，前々年度決算と比較すると</a:t>
          </a:r>
          <a:r>
            <a:rPr kumimoji="1" lang="en-US" altLang="ja-JP" sz="1300">
              <a:latin typeface="ＭＳ Ｐゴシック" panose="020B0600070205080204" pitchFamily="50" charset="-128"/>
              <a:ea typeface="ＭＳ Ｐゴシック" panose="020B0600070205080204" pitchFamily="50" charset="-128"/>
            </a:rPr>
            <a:t>34.5</a:t>
          </a:r>
          <a:r>
            <a:rPr kumimoji="1" lang="ja-JP" altLang="en-US" sz="1300">
              <a:latin typeface="ＭＳ Ｐゴシック" panose="020B0600070205080204" pitchFamily="50" charset="-128"/>
              <a:ea typeface="ＭＳ Ｐゴシック" panose="020B0600070205080204" pitchFamily="50" charset="-128"/>
            </a:rPr>
            <a:t>％増となっている。このため，今後は，公共施設等総合管理計画に基づき，事業の取捨選択を徹底していくことで，計画的な事業の執行を目指すこととしている。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41,003
40,613
148.84
25,349,277
24,364,214
863,011
12,643,164
27,280,124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108648</xdr:rowOff>
    </xdr:from>
    <xdr:to>
      <xdr:col>24</xdr:col>
      <xdr:colOff>63500</xdr:colOff>
      <xdr:row>36</xdr:row>
      <xdr:rowOff>155702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80848"/>
          <a:ext cx="8382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153035</xdr:rowOff>
    </xdr:from>
    <xdr:to>
      <xdr:col>19</xdr:col>
      <xdr:colOff>177800</xdr:colOff>
      <xdr:row>36</xdr:row>
      <xdr:rowOff>155702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2523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88265</xdr:rowOff>
    </xdr:from>
    <xdr:to>
      <xdr:col>15</xdr:col>
      <xdr:colOff>50800</xdr:colOff>
      <xdr:row>36</xdr:row>
      <xdr:rowOff>153035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04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88265</xdr:rowOff>
    </xdr:from>
    <xdr:to>
      <xdr:col>10</xdr:col>
      <xdr:colOff>114300</xdr:colOff>
      <xdr:row>36</xdr:row>
      <xdr:rowOff>154178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60465"/>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57848</xdr:rowOff>
    </xdr:from>
    <xdr:to>
      <xdr:col>24</xdr:col>
      <xdr:colOff>114300</xdr:colOff>
      <xdr:row>36</xdr:row>
      <xdr:rowOff>159448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36275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104902</xdr:rowOff>
    </xdr:from>
    <xdr:to>
      <xdr:col>20</xdr:col>
      <xdr:colOff>38100</xdr:colOff>
      <xdr:row>37</xdr:row>
      <xdr:rowOff>35052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26179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102235</xdr:rowOff>
    </xdr:from>
    <xdr:to>
      <xdr:col>15</xdr:col>
      <xdr:colOff>101600</xdr:colOff>
      <xdr:row>37</xdr:row>
      <xdr:rowOff>32385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23512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37465</xdr:rowOff>
    </xdr:from>
    <xdr:to>
      <xdr:col>10</xdr:col>
      <xdr:colOff>165100</xdr:colOff>
      <xdr:row>36</xdr:row>
      <xdr:rowOff>139065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130192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103378</xdr:rowOff>
    </xdr:from>
    <xdr:to>
      <xdr:col>6</xdr:col>
      <xdr:colOff>38100</xdr:colOff>
      <xdr:row>37</xdr:row>
      <xdr:rowOff>33528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24655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61222</xdr:rowOff>
    </xdr:from>
    <xdr:to>
      <xdr:col>24</xdr:col>
      <xdr:colOff>63500</xdr:colOff>
      <xdr:row>57</xdr:row>
      <xdr:rowOff>75410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33872"/>
          <a:ext cx="8382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64041</xdr:rowOff>
    </xdr:from>
    <xdr:to>
      <xdr:col>19</xdr:col>
      <xdr:colOff>177800</xdr:colOff>
      <xdr:row>57</xdr:row>
      <xdr:rowOff>75410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36691"/>
          <a:ext cx="889000" cy="1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64041</xdr:rowOff>
    </xdr:from>
    <xdr:to>
      <xdr:col>15</xdr:col>
      <xdr:colOff>50800</xdr:colOff>
      <xdr:row>57</xdr:row>
      <xdr:rowOff>153355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36691"/>
          <a:ext cx="889000" cy="8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153355</xdr:rowOff>
    </xdr:from>
    <xdr:to>
      <xdr:col>10</xdr:col>
      <xdr:colOff>114300</xdr:colOff>
      <xdr:row>57</xdr:row>
      <xdr:rowOff>169109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26005"/>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10422</xdr:rowOff>
    </xdr:from>
    <xdr:to>
      <xdr:col>24</xdr:col>
      <xdr:colOff>114300</xdr:colOff>
      <xdr:row>57</xdr:row>
      <xdr:rowOff>112022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160299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24610</xdr:rowOff>
    </xdr:from>
    <xdr:to>
      <xdr:col>20</xdr:col>
      <xdr:colOff>38100</xdr:colOff>
      <xdr:row>57</xdr:row>
      <xdr:rowOff>126210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117337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8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13241</xdr:rowOff>
    </xdr:from>
    <xdr:to>
      <xdr:col>15</xdr:col>
      <xdr:colOff>101600</xdr:colOff>
      <xdr:row>57</xdr:row>
      <xdr:rowOff>114841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8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105968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7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102555</xdr:rowOff>
    </xdr:from>
    <xdr:to>
      <xdr:col>10</xdr:col>
      <xdr:colOff>165100</xdr:colOff>
      <xdr:row>58</xdr:row>
      <xdr:rowOff>32705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23832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118309</xdr:rowOff>
    </xdr:from>
    <xdr:to>
      <xdr:col>6</xdr:col>
      <xdr:colOff>38100</xdr:colOff>
      <xdr:row>58</xdr:row>
      <xdr:rowOff>48459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39586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8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63150</xdr:rowOff>
    </xdr:from>
    <xdr:to>
      <xdr:col>24</xdr:col>
      <xdr:colOff>63500</xdr:colOff>
      <xdr:row>75</xdr:row>
      <xdr:rowOff>75784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21900"/>
          <a:ext cx="838200" cy="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165570</xdr:rowOff>
    </xdr:from>
    <xdr:to>
      <xdr:col>19</xdr:col>
      <xdr:colOff>177800</xdr:colOff>
      <xdr:row>75</xdr:row>
      <xdr:rowOff>63150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852870"/>
          <a:ext cx="889000" cy="6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165570</xdr:rowOff>
    </xdr:from>
    <xdr:to>
      <xdr:col>15</xdr:col>
      <xdr:colOff>50800</xdr:colOff>
      <xdr:row>75</xdr:row>
      <xdr:rowOff>156998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5287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156998</xdr:rowOff>
    </xdr:from>
    <xdr:to>
      <xdr:col>10</xdr:col>
      <xdr:colOff>114300</xdr:colOff>
      <xdr:row>76</xdr:row>
      <xdr:rowOff>61534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15748"/>
          <a:ext cx="889000" cy="7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24984</xdr:rowOff>
    </xdr:from>
    <xdr:to>
      <xdr:col>24</xdr:col>
      <xdr:colOff>114300</xdr:colOff>
      <xdr:row>75</xdr:row>
      <xdr:rowOff>126584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8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47861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3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12350</xdr:rowOff>
    </xdr:from>
    <xdr:to>
      <xdr:col>20</xdr:col>
      <xdr:colOff>38100</xdr:colOff>
      <xdr:row>75</xdr:row>
      <xdr:rowOff>113950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130477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4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114770</xdr:rowOff>
    </xdr:from>
    <xdr:to>
      <xdr:col>15</xdr:col>
      <xdr:colOff>101600</xdr:colOff>
      <xdr:row>75</xdr:row>
      <xdr:rowOff>44920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61447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7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106197</xdr:rowOff>
    </xdr:from>
    <xdr:to>
      <xdr:col>10</xdr:col>
      <xdr:colOff>165100</xdr:colOff>
      <xdr:row>76</xdr:row>
      <xdr:rowOff>36348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649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52874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4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10734</xdr:rowOff>
    </xdr:from>
    <xdr:to>
      <xdr:col>6</xdr:col>
      <xdr:colOff>38100</xdr:colOff>
      <xdr:row>76</xdr:row>
      <xdr:rowOff>112334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4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128861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1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47628</xdr:rowOff>
    </xdr:from>
    <xdr:to>
      <xdr:col>24</xdr:col>
      <xdr:colOff>63500</xdr:colOff>
      <xdr:row>97</xdr:row>
      <xdr:rowOff>76313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78278"/>
          <a:ext cx="838200" cy="2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32465</xdr:rowOff>
    </xdr:from>
    <xdr:to>
      <xdr:col>19</xdr:col>
      <xdr:colOff>177800</xdr:colOff>
      <xdr:row>97</xdr:row>
      <xdr:rowOff>47628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63115"/>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32465</xdr:rowOff>
    </xdr:from>
    <xdr:to>
      <xdr:col>15</xdr:col>
      <xdr:colOff>50800</xdr:colOff>
      <xdr:row>97</xdr:row>
      <xdr:rowOff>104387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63115"/>
          <a:ext cx="889000" cy="7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104387</xdr:rowOff>
    </xdr:from>
    <xdr:to>
      <xdr:col>10</xdr:col>
      <xdr:colOff>114300</xdr:colOff>
      <xdr:row>97</xdr:row>
      <xdr:rowOff>129206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35037"/>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25513</xdr:rowOff>
    </xdr:from>
    <xdr:to>
      <xdr:col>24</xdr:col>
      <xdr:colOff>114300</xdr:colOff>
      <xdr:row>97</xdr:row>
      <xdr:rowOff>127113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3940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168278</xdr:rowOff>
    </xdr:from>
    <xdr:to>
      <xdr:col>20</xdr:col>
      <xdr:colOff>38100</xdr:colOff>
      <xdr:row>97</xdr:row>
      <xdr:rowOff>98428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89555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153115</xdr:rowOff>
    </xdr:from>
    <xdr:to>
      <xdr:col>15</xdr:col>
      <xdr:colOff>101600</xdr:colOff>
      <xdr:row>97</xdr:row>
      <xdr:rowOff>83265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53587</xdr:rowOff>
    </xdr:from>
    <xdr:to>
      <xdr:col>10</xdr:col>
      <xdr:colOff>165100</xdr:colOff>
      <xdr:row>97</xdr:row>
      <xdr:rowOff>155187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146314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7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78406</xdr:rowOff>
    </xdr:from>
    <xdr:to>
      <xdr:col>6</xdr:col>
      <xdr:colOff>38100</xdr:colOff>
      <xdr:row>98</xdr:row>
      <xdr:rowOff>8556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171133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34217</xdr:rowOff>
    </xdr:from>
    <xdr:to>
      <xdr:col>55</xdr:col>
      <xdr:colOff>0</xdr:colOff>
      <xdr:row>39</xdr:row>
      <xdr:rowOff>35197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20767"/>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35197</xdr:rowOff>
    </xdr:from>
    <xdr:to>
      <xdr:col>50</xdr:col>
      <xdr:colOff>114300</xdr:colOff>
      <xdr:row>39</xdr:row>
      <xdr:rowOff>36177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2174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156682</xdr:rowOff>
    </xdr:from>
    <xdr:to>
      <xdr:col>45</xdr:col>
      <xdr:colOff>177800</xdr:colOff>
      <xdr:row>39</xdr:row>
      <xdr:rowOff>36177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71782"/>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52832</xdr:rowOff>
    </xdr:from>
    <xdr:to>
      <xdr:col>41</xdr:col>
      <xdr:colOff>50800</xdr:colOff>
      <xdr:row>38</xdr:row>
      <xdr:rowOff>156682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225032"/>
          <a:ext cx="889000" cy="4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154867</xdr:rowOff>
    </xdr:from>
    <xdr:to>
      <xdr:col>55</xdr:col>
      <xdr:colOff>50800</xdr:colOff>
      <xdr:row>39</xdr:row>
      <xdr:rowOff>85017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69794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84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155847</xdr:rowOff>
    </xdr:from>
    <xdr:to>
      <xdr:col>50</xdr:col>
      <xdr:colOff>165100</xdr:colOff>
      <xdr:row>39</xdr:row>
      <xdr:rowOff>85997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77124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6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156827</xdr:rowOff>
    </xdr:from>
    <xdr:to>
      <xdr:col>46</xdr:col>
      <xdr:colOff>38100</xdr:colOff>
      <xdr:row>39</xdr:row>
      <xdr:rowOff>86977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7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78104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64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105882</xdr:rowOff>
    </xdr:from>
    <xdr:to>
      <xdr:col>41</xdr:col>
      <xdr:colOff>101600</xdr:colOff>
      <xdr:row>39</xdr:row>
      <xdr:rowOff>36032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27159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1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2032</xdr:rowOff>
    </xdr:from>
    <xdr:to>
      <xdr:col>36</xdr:col>
      <xdr:colOff>165100</xdr:colOff>
      <xdr:row>36</xdr:row>
      <xdr:rowOff>103632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94759</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2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55296</xdr:rowOff>
    </xdr:from>
    <xdr:to>
      <xdr:col>55</xdr:col>
      <xdr:colOff>0</xdr:colOff>
      <xdr:row>57</xdr:row>
      <xdr:rowOff>67348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827946"/>
          <a:ext cx="8382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55296</xdr:rowOff>
    </xdr:from>
    <xdr:to>
      <xdr:col>50</xdr:col>
      <xdr:colOff>114300</xdr:colOff>
      <xdr:row>57</xdr:row>
      <xdr:rowOff>74384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27946"/>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25679</xdr:rowOff>
    </xdr:from>
    <xdr:to>
      <xdr:col>45</xdr:col>
      <xdr:colOff>177800</xdr:colOff>
      <xdr:row>57</xdr:row>
      <xdr:rowOff>74384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798329"/>
          <a:ext cx="889000" cy="4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25679</xdr:rowOff>
    </xdr:from>
    <xdr:to>
      <xdr:col>41</xdr:col>
      <xdr:colOff>50800</xdr:colOff>
      <xdr:row>57</xdr:row>
      <xdr:rowOff>94018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98329"/>
          <a:ext cx="889000" cy="6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16548</xdr:rowOff>
    </xdr:from>
    <xdr:to>
      <xdr:col>55</xdr:col>
      <xdr:colOff>50800</xdr:colOff>
      <xdr:row>57</xdr:row>
      <xdr:rowOff>118148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166425</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6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4496</xdr:rowOff>
    </xdr:from>
    <xdr:to>
      <xdr:col>50</xdr:col>
      <xdr:colOff>165100</xdr:colOff>
      <xdr:row>57</xdr:row>
      <xdr:rowOff>106096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97223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8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23584</xdr:rowOff>
    </xdr:from>
    <xdr:to>
      <xdr:col>46</xdr:col>
      <xdr:colOff>38100</xdr:colOff>
      <xdr:row>57</xdr:row>
      <xdr:rowOff>125184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9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116311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88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146329</xdr:rowOff>
    </xdr:from>
    <xdr:to>
      <xdr:col>41</xdr:col>
      <xdr:colOff>101600</xdr:colOff>
      <xdr:row>57</xdr:row>
      <xdr:rowOff>76479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67606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4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43218</xdr:rowOff>
    </xdr:from>
    <xdr:to>
      <xdr:col>36</xdr:col>
      <xdr:colOff>165100</xdr:colOff>
      <xdr:row>57</xdr:row>
      <xdr:rowOff>144818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135945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24242</xdr:rowOff>
    </xdr:from>
    <xdr:to>
      <xdr:col>55</xdr:col>
      <xdr:colOff>0</xdr:colOff>
      <xdr:row>78</xdr:row>
      <xdr:rowOff>43148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97342"/>
          <a:ext cx="8382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43148</xdr:rowOff>
    </xdr:from>
    <xdr:to>
      <xdr:col>50</xdr:col>
      <xdr:colOff>114300</xdr:colOff>
      <xdr:row>78</xdr:row>
      <xdr:rowOff>58448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16248"/>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49251</xdr:rowOff>
    </xdr:from>
    <xdr:to>
      <xdr:col>45</xdr:col>
      <xdr:colOff>177800</xdr:colOff>
      <xdr:row>78</xdr:row>
      <xdr:rowOff>58448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22351"/>
          <a:ext cx="8890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49251</xdr:rowOff>
    </xdr:from>
    <xdr:to>
      <xdr:col>41</xdr:col>
      <xdr:colOff>50800</xdr:colOff>
      <xdr:row>78</xdr:row>
      <xdr:rowOff>82062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22351"/>
          <a:ext cx="889000" cy="3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144892</xdr:rowOff>
    </xdr:from>
    <xdr:to>
      <xdr:col>55</xdr:col>
      <xdr:colOff>50800</xdr:colOff>
      <xdr:row>78</xdr:row>
      <xdr:rowOff>75042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167769</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9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163798</xdr:rowOff>
    </xdr:from>
    <xdr:to>
      <xdr:col>50</xdr:col>
      <xdr:colOff>165100</xdr:colOff>
      <xdr:row>78</xdr:row>
      <xdr:rowOff>93948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110475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1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7648</xdr:rowOff>
    </xdr:from>
    <xdr:to>
      <xdr:col>46</xdr:col>
      <xdr:colOff>38100</xdr:colOff>
      <xdr:row>78</xdr:row>
      <xdr:rowOff>109248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8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125775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15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169901</xdr:rowOff>
    </xdr:from>
    <xdr:to>
      <xdr:col>41</xdr:col>
      <xdr:colOff>101600</xdr:colOff>
      <xdr:row>78</xdr:row>
      <xdr:rowOff>100051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116578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31262</xdr:rowOff>
    </xdr:from>
    <xdr:to>
      <xdr:col>36</xdr:col>
      <xdr:colOff>165100</xdr:colOff>
      <xdr:row>78</xdr:row>
      <xdr:rowOff>132862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149389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7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79654</xdr:rowOff>
    </xdr:from>
    <xdr:to>
      <xdr:col>55</xdr:col>
      <xdr:colOff>0</xdr:colOff>
      <xdr:row>96</xdr:row>
      <xdr:rowOff>87968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38854"/>
          <a:ext cx="838200" cy="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79654</xdr:rowOff>
    </xdr:from>
    <xdr:to>
      <xdr:col>50</xdr:col>
      <xdr:colOff>114300</xdr:colOff>
      <xdr:row>97</xdr:row>
      <xdr:rowOff>10441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38854"/>
          <a:ext cx="889000" cy="10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148112</xdr:rowOff>
    </xdr:from>
    <xdr:to>
      <xdr:col>45</xdr:col>
      <xdr:colOff>177800</xdr:colOff>
      <xdr:row>97</xdr:row>
      <xdr:rowOff>10441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07312"/>
          <a:ext cx="889000" cy="3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148112</xdr:rowOff>
    </xdr:from>
    <xdr:to>
      <xdr:col>41</xdr:col>
      <xdr:colOff>50800</xdr:colOff>
      <xdr:row>96</xdr:row>
      <xdr:rowOff>157333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07312"/>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37168</xdr:rowOff>
    </xdr:from>
    <xdr:to>
      <xdr:col>55</xdr:col>
      <xdr:colOff>50800</xdr:colOff>
      <xdr:row>96</xdr:row>
      <xdr:rowOff>138768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60045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4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28854</xdr:rowOff>
    </xdr:from>
    <xdr:to>
      <xdr:col>50</xdr:col>
      <xdr:colOff>165100</xdr:colOff>
      <xdr:row>96</xdr:row>
      <xdr:rowOff>130454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146981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131091</xdr:rowOff>
    </xdr:from>
    <xdr:to>
      <xdr:col>46</xdr:col>
      <xdr:colOff>38100</xdr:colOff>
      <xdr:row>97</xdr:row>
      <xdr:rowOff>61241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52368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8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97312</xdr:rowOff>
    </xdr:from>
    <xdr:to>
      <xdr:col>41</xdr:col>
      <xdr:colOff>101600</xdr:colOff>
      <xdr:row>97</xdr:row>
      <xdr:rowOff>27462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106533</xdr:rowOff>
    </xdr:from>
    <xdr:to>
      <xdr:col>36</xdr:col>
      <xdr:colOff>165100</xdr:colOff>
      <xdr:row>97</xdr:row>
      <xdr:rowOff>36683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27810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6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75806</xdr:rowOff>
    </xdr:from>
    <xdr:to>
      <xdr:col>85</xdr:col>
      <xdr:colOff>127000</xdr:colOff>
      <xdr:row>36</xdr:row>
      <xdr:rowOff>129680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48006"/>
          <a:ext cx="838200" cy="5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104496</xdr:rowOff>
    </xdr:from>
    <xdr:to>
      <xdr:col>81</xdr:col>
      <xdr:colOff>50800</xdr:colOff>
      <xdr:row>36</xdr:row>
      <xdr:rowOff>129680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276696"/>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87674</xdr:rowOff>
    </xdr:from>
    <xdr:to>
      <xdr:col>76</xdr:col>
      <xdr:colOff>114300</xdr:colOff>
      <xdr:row>36</xdr:row>
      <xdr:rowOff>104496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259874"/>
          <a:ext cx="889000" cy="1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87674</xdr:rowOff>
    </xdr:from>
    <xdr:to>
      <xdr:col>71</xdr:col>
      <xdr:colOff>177800</xdr:colOff>
      <xdr:row>36</xdr:row>
      <xdr:rowOff>170504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59874"/>
          <a:ext cx="889000" cy="8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25006</xdr:rowOff>
    </xdr:from>
    <xdr:to>
      <xdr:col>85</xdr:col>
      <xdr:colOff>177800</xdr:colOff>
      <xdr:row>36</xdr:row>
      <xdr:rowOff>126606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47883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4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78880</xdr:rowOff>
    </xdr:from>
    <xdr:to>
      <xdr:col>81</xdr:col>
      <xdr:colOff>101600</xdr:colOff>
      <xdr:row>37</xdr:row>
      <xdr:rowOff>9030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4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53696</xdr:rowOff>
    </xdr:from>
    <xdr:to>
      <xdr:col>76</xdr:col>
      <xdr:colOff>165100</xdr:colOff>
      <xdr:row>36</xdr:row>
      <xdr:rowOff>155296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146423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36874</xdr:rowOff>
    </xdr:from>
    <xdr:to>
      <xdr:col>72</xdr:col>
      <xdr:colOff>38100</xdr:colOff>
      <xdr:row>36</xdr:row>
      <xdr:rowOff>138474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155001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119704</xdr:rowOff>
    </xdr:from>
    <xdr:to>
      <xdr:col>67</xdr:col>
      <xdr:colOff>101600</xdr:colOff>
      <xdr:row>37</xdr:row>
      <xdr:rowOff>49854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9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40981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8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158011</xdr:rowOff>
    </xdr:from>
    <xdr:to>
      <xdr:col>85</xdr:col>
      <xdr:colOff>127000</xdr:colOff>
      <xdr:row>55</xdr:row>
      <xdr:rowOff>170714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587761"/>
          <a:ext cx="8382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158011</xdr:rowOff>
    </xdr:from>
    <xdr:to>
      <xdr:col>81</xdr:col>
      <xdr:colOff>50800</xdr:colOff>
      <xdr:row>56</xdr:row>
      <xdr:rowOff>163978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587761"/>
          <a:ext cx="889000" cy="17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149873</xdr:rowOff>
    </xdr:from>
    <xdr:to>
      <xdr:col>76</xdr:col>
      <xdr:colOff>114300</xdr:colOff>
      <xdr:row>56</xdr:row>
      <xdr:rowOff>163978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51073"/>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149873</xdr:rowOff>
    </xdr:from>
    <xdr:to>
      <xdr:col>71</xdr:col>
      <xdr:colOff>177800</xdr:colOff>
      <xdr:row>57</xdr:row>
      <xdr:rowOff>57114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51073"/>
          <a:ext cx="889000" cy="7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119914</xdr:rowOff>
    </xdr:from>
    <xdr:to>
      <xdr:col>85</xdr:col>
      <xdr:colOff>177800</xdr:colOff>
      <xdr:row>56</xdr:row>
      <xdr:rowOff>50064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142791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0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107211</xdr:rowOff>
    </xdr:from>
    <xdr:to>
      <xdr:col>81</xdr:col>
      <xdr:colOff>101600</xdr:colOff>
      <xdr:row>56</xdr:row>
      <xdr:rowOff>37361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53888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1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113178</xdr:rowOff>
    </xdr:from>
    <xdr:to>
      <xdr:col>76</xdr:col>
      <xdr:colOff>165100</xdr:colOff>
      <xdr:row>57</xdr:row>
      <xdr:rowOff>43328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34455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99073</xdr:rowOff>
    </xdr:from>
    <xdr:to>
      <xdr:col>72</xdr:col>
      <xdr:colOff>38100</xdr:colOff>
      <xdr:row>57</xdr:row>
      <xdr:rowOff>29223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20350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6314</xdr:rowOff>
    </xdr:from>
    <xdr:to>
      <xdr:col>67</xdr:col>
      <xdr:colOff>101600</xdr:colOff>
      <xdr:row>57</xdr:row>
      <xdr:rowOff>107914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99041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7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150164</xdr:rowOff>
    </xdr:from>
    <xdr:to>
      <xdr:col>85</xdr:col>
      <xdr:colOff>127000</xdr:colOff>
      <xdr:row>79</xdr:row>
      <xdr:rowOff>6986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23264"/>
          <a:ext cx="838200" cy="2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106260</xdr:rowOff>
    </xdr:from>
    <xdr:to>
      <xdr:col>81</xdr:col>
      <xdr:colOff>50800</xdr:colOff>
      <xdr:row>78</xdr:row>
      <xdr:rowOff>150164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79360"/>
          <a:ext cx="889000" cy="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106260</xdr:rowOff>
    </xdr:from>
    <xdr:to>
      <xdr:col>76</xdr:col>
      <xdr:colOff>114300</xdr:colOff>
      <xdr:row>78</xdr:row>
      <xdr:rowOff>136958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79360"/>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136958</xdr:rowOff>
    </xdr:from>
    <xdr:to>
      <xdr:col>71</xdr:col>
      <xdr:colOff>177800</xdr:colOff>
      <xdr:row>79</xdr:row>
      <xdr:rowOff>26885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10058"/>
          <a:ext cx="889000" cy="6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127636</xdr:rowOff>
    </xdr:from>
    <xdr:to>
      <xdr:col>85</xdr:col>
      <xdr:colOff>177800</xdr:colOff>
      <xdr:row>79</xdr:row>
      <xdr:rowOff>57786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42563</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99364</xdr:rowOff>
    </xdr:from>
    <xdr:to>
      <xdr:col>81</xdr:col>
      <xdr:colOff>101600</xdr:colOff>
      <xdr:row>79</xdr:row>
      <xdr:rowOff>29514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20641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55460</xdr:rowOff>
    </xdr:from>
    <xdr:to>
      <xdr:col>76</xdr:col>
      <xdr:colOff>165100</xdr:colOff>
      <xdr:row>78</xdr:row>
      <xdr:rowOff>157060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2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2137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0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86158</xdr:rowOff>
    </xdr:from>
    <xdr:to>
      <xdr:col>72</xdr:col>
      <xdr:colOff>38100</xdr:colOff>
      <xdr:row>79</xdr:row>
      <xdr:rowOff>16308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32835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23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147535</xdr:rowOff>
    </xdr:from>
    <xdr:to>
      <xdr:col>67</xdr:col>
      <xdr:colOff>101600</xdr:colOff>
      <xdr:row>79</xdr:row>
      <xdr:rowOff>77685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68812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1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117921</xdr:rowOff>
    </xdr:from>
    <xdr:to>
      <xdr:col>85</xdr:col>
      <xdr:colOff>127000</xdr:colOff>
      <xdr:row>97</xdr:row>
      <xdr:rowOff>126936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48571"/>
          <a:ext cx="8382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126936</xdr:rowOff>
    </xdr:from>
    <xdr:to>
      <xdr:col>81</xdr:col>
      <xdr:colOff>50800</xdr:colOff>
      <xdr:row>97</xdr:row>
      <xdr:rowOff>134511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57586"/>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134511</xdr:rowOff>
    </xdr:from>
    <xdr:to>
      <xdr:col>76</xdr:col>
      <xdr:colOff>114300</xdr:colOff>
      <xdr:row>97</xdr:row>
      <xdr:rowOff>146036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65161"/>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146036</xdr:rowOff>
    </xdr:from>
    <xdr:to>
      <xdr:col>71</xdr:col>
      <xdr:colOff>177800</xdr:colOff>
      <xdr:row>97</xdr:row>
      <xdr:rowOff>148151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76686"/>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67121</xdr:rowOff>
    </xdr:from>
    <xdr:to>
      <xdr:col>85</xdr:col>
      <xdr:colOff>177800</xdr:colOff>
      <xdr:row>97</xdr:row>
      <xdr:rowOff>168721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89998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76136</xdr:rowOff>
    </xdr:from>
    <xdr:to>
      <xdr:col>81</xdr:col>
      <xdr:colOff>101600</xdr:colOff>
      <xdr:row>98</xdr:row>
      <xdr:rowOff>6286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0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168863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9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83711</xdr:rowOff>
    </xdr:from>
    <xdr:to>
      <xdr:col>76</xdr:col>
      <xdr:colOff>165100</xdr:colOff>
      <xdr:row>98</xdr:row>
      <xdr:rowOff>13861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4988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95236</xdr:rowOff>
    </xdr:from>
    <xdr:to>
      <xdr:col>72</xdr:col>
      <xdr:colOff>38100</xdr:colOff>
      <xdr:row>98</xdr:row>
      <xdr:rowOff>25386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16513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1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97351</xdr:rowOff>
    </xdr:from>
    <xdr:to>
      <xdr:col>67</xdr:col>
      <xdr:colOff>101600</xdr:colOff>
      <xdr:row>98</xdr:row>
      <xdr:rowOff>27501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18628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25,152</a:t>
          </a:r>
          <a:r>
            <a:rPr kumimoji="1" lang="ja-JP" altLang="en-US" sz="1300">
              <a:latin typeface="ＭＳ Ｐゴシック" panose="020B0600070205080204" pitchFamily="50" charset="-128"/>
              <a:ea typeface="ＭＳ Ｐゴシック" panose="020B0600070205080204" pitchFamily="50" charset="-128"/>
            </a:rPr>
            <a:t>円で前年度決算額と比較すると</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増となっており，類似団体平均より高くなっている。決算額全体で見ると，商工費のうち観光地整備事業や地域商品活性化事業に要する費用の増加が要因となっている。これは，地域資源を活用し，保養観光都市としての魅力向上を図るため取り組んできたものである。今後は，ふるさと納税事業が商工費へシフトするため，更なる増加が見込まれ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73,430</a:t>
          </a:r>
          <a:r>
            <a:rPr kumimoji="1" lang="ja-JP" altLang="en-US" sz="1300">
              <a:latin typeface="ＭＳ Ｐゴシック" panose="020B0600070205080204" pitchFamily="50" charset="-128"/>
              <a:ea typeface="ＭＳ Ｐゴシック" panose="020B0600070205080204" pitchFamily="50" charset="-128"/>
            </a:rPr>
            <a:t>円で前年度決算額と比較すると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減となっているが，類似団体平均より高くなっている。決算額全体でみると，教育費のうち体育施設費に要する費用の増加が要因となっている。これは，開聞総合グラウンド整備事業等により普通建設事業費が増額となったものである。今後も，小中学校の普通教室への空調機の設置や小学校の統廃合にかかる改修費用も見込まれることから，他の公共施設整備事業を勘案しながら計画的に行い，事業費の平準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年度に標準財政規模の５％しかなかった財政調整基金は，平成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年度までに</a:t>
          </a:r>
          <a:r>
            <a:rPr kumimoji="1" lang="en-US" altLang="ja-JP" sz="1200">
              <a:latin typeface="ＭＳ ゴシック" pitchFamily="49" charset="-128"/>
              <a:ea typeface="ＭＳ ゴシック" pitchFamily="49" charset="-128"/>
            </a:rPr>
            <a:t>24.5</a:t>
          </a:r>
          <a:r>
            <a:rPr kumimoji="1" lang="ja-JP" altLang="en-US" sz="1200">
              <a:latin typeface="ＭＳ ゴシック" pitchFamily="49" charset="-128"/>
              <a:ea typeface="ＭＳ ゴシック" pitchFamily="49" charset="-128"/>
            </a:rPr>
            <a:t>％まで増額させ，平成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年度以降の公共施設老朽化対策等では，計画的な事業執行により財源確保に努めたが，平成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20.7%</a:t>
          </a:r>
          <a:r>
            <a:rPr kumimoji="1" lang="ja-JP" altLang="en-US" sz="1200">
              <a:latin typeface="ＭＳ ゴシック" pitchFamily="49" charset="-128"/>
              <a:ea typeface="ＭＳ ゴシック" pitchFamily="49" charset="-128"/>
            </a:rPr>
            <a:t>まで減少した。</a:t>
          </a:r>
        </a:p>
        <a:p>
          <a:r>
            <a:rPr kumimoji="1" lang="ja-JP" altLang="en-US" sz="1200">
              <a:latin typeface="ＭＳ ゴシック" pitchFamily="49" charset="-128"/>
              <a:ea typeface="ＭＳ ゴシック" pitchFamily="49" charset="-128"/>
            </a:rPr>
            <a:t>今後は，公共施設の老朽化による耐震化・大規模改修事業等が控えていることから，更に減少する見込みだが大規模事業が終了する令和７年度以降は，計画的な事業執行により，財政調整基金の残高を標準財政規模に対する割合の</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％前後で推移できるよう努める。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国民健康保険特別会計は，一人当たりの医療費は増加傾向にあり，歳出の７割を占める保険給付費は減少傾向であったが，平成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これは，被保険者数は減少しているものの，高齢層の割合が増加しいること，医療技術の高度化によるもので，今後も増加の一途をたどることが予想される。</a:t>
          </a:r>
        </a:p>
        <a:p>
          <a:r>
            <a:rPr kumimoji="1" lang="ja-JP" altLang="en-US" sz="1400">
              <a:latin typeface="ＭＳ ゴシック" pitchFamily="49" charset="-128"/>
              <a:ea typeface="ＭＳ ゴシック" pitchFamily="49" charset="-128"/>
            </a:rPr>
            <a:t>国民健康保険特別会計への赤字補填的な繰出金が一般会計の負担となっていることから，各種施策を通して市民の健康増進を図るとともに，平成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年度から財政運営主体が県へ移行されたが，国民健康保険税の徴収率の向上を図るなど，財政運営の健全化に努める。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25349277</v>
      </c>
      <c r="BO4" s="423"/>
      <c r="BP4" s="423"/>
      <c r="BQ4" s="423"/>
      <c r="BR4" s="423"/>
      <c r="BS4" s="423"/>
      <c r="BT4" s="423"/>
      <c r="BU4" s="424"/>
      <c r="BV4" s="422">
        <v>25631352</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6.8</v>
      </c>
      <c r="CU4" s="604"/>
      <c r="CV4" s="604"/>
      <c r="CW4" s="604"/>
      <c r="CX4" s="604"/>
      <c r="CY4" s="604"/>
      <c r="CZ4" s="604"/>
      <c r="DA4" s="605"/>
      <c r="DB4" s="603">
        <v>6.6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24364214</v>
      </c>
      <c r="BO5" s="428"/>
      <c r="BP5" s="428"/>
      <c r="BQ5" s="428"/>
      <c r="BR5" s="428"/>
      <c r="BS5" s="428"/>
      <c r="BT5" s="428"/>
      <c r="BU5" s="429"/>
      <c r="BV5" s="427">
        <v>24678124</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90.9</v>
      </c>
      <c r="CU5" s="398"/>
      <c r="CV5" s="398"/>
      <c r="CW5" s="398"/>
      <c r="CX5" s="398"/>
      <c r="CY5" s="398"/>
      <c r="CZ5" s="398"/>
      <c r="DA5" s="399"/>
      <c r="DB5" s="397">
        <v>91.4</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985063</v>
      </c>
      <c r="BO6" s="428"/>
      <c r="BP6" s="428"/>
      <c r="BQ6" s="428"/>
      <c r="BR6" s="428"/>
      <c r="BS6" s="428"/>
      <c r="BT6" s="428"/>
      <c r="BU6" s="429"/>
      <c r="BV6" s="427">
        <v>953228</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95.4</v>
      </c>
      <c r="CU6" s="578"/>
      <c r="CV6" s="578"/>
      <c r="CW6" s="578"/>
      <c r="CX6" s="578"/>
      <c r="CY6" s="578"/>
      <c r="CZ6" s="578"/>
      <c r="DA6" s="579"/>
      <c r="DB6" s="577">
        <v>95.9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122052</v>
      </c>
      <c r="BO7" s="428"/>
      <c r="BP7" s="428"/>
      <c r="BQ7" s="428"/>
      <c r="BR7" s="428"/>
      <c r="BS7" s="428"/>
      <c r="BT7" s="428"/>
      <c r="BU7" s="429"/>
      <c r="BV7" s="427">
        <v>121553</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12643164</v>
      </c>
      <c r="CU7" s="428"/>
      <c r="CV7" s="428"/>
      <c r="CW7" s="428"/>
      <c r="CX7" s="428"/>
      <c r="CY7" s="428"/>
      <c r="CZ7" s="428"/>
      <c r="DA7" s="429"/>
      <c r="DB7" s="427">
        <v>12605186</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94</v>
      </c>
      <c r="AV8" s="485"/>
      <c r="AW8" s="485"/>
      <c r="AX8" s="485"/>
      <c r="AY8" s="407" t="s">
        <v>108</v>
      </c>
      <c r="AZ8" s="408"/>
      <c r="BA8" s="408"/>
      <c r="BB8" s="408"/>
      <c r="BC8" s="408"/>
      <c r="BD8" s="408"/>
      <c r="BE8" s="408"/>
      <c r="BF8" s="408"/>
      <c r="BG8" s="408"/>
      <c r="BH8" s="408"/>
      <c r="BI8" s="408"/>
      <c r="BJ8" s="408"/>
      <c r="BK8" s="408"/>
      <c r="BL8" s="408"/>
      <c r="BM8" s="409"/>
      <c r="BN8" s="427">
        <v>863011</v>
      </c>
      <c r="BO8" s="428"/>
      <c r="BP8" s="428"/>
      <c r="BQ8" s="428"/>
      <c r="BR8" s="428"/>
      <c r="BS8" s="428"/>
      <c r="BT8" s="428"/>
      <c r="BU8" s="429"/>
      <c r="BV8" s="427">
        <v>831675</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0.38</v>
      </c>
      <c r="CU8" s="541"/>
      <c r="CV8" s="541"/>
      <c r="CW8" s="541"/>
      <c r="CX8" s="541"/>
      <c r="CY8" s="541"/>
      <c r="CZ8" s="541"/>
      <c r="DA8" s="542"/>
      <c r="DB8" s="540">
        <v>0.38</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41831</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94</v>
      </c>
      <c r="AV9" s="485"/>
      <c r="AW9" s="485"/>
      <c r="AX9" s="485"/>
      <c r="AY9" s="407" t="s">
        <v>114</v>
      </c>
      <c r="AZ9" s="408"/>
      <c r="BA9" s="408"/>
      <c r="BB9" s="408"/>
      <c r="BC9" s="408"/>
      <c r="BD9" s="408"/>
      <c r="BE9" s="408"/>
      <c r="BF9" s="408"/>
      <c r="BG9" s="408"/>
      <c r="BH9" s="408"/>
      <c r="BI9" s="408"/>
      <c r="BJ9" s="408"/>
      <c r="BK9" s="408"/>
      <c r="BL9" s="408"/>
      <c r="BM9" s="409"/>
      <c r="BN9" s="427">
        <v>31336</v>
      </c>
      <c r="BO9" s="428"/>
      <c r="BP9" s="428"/>
      <c r="BQ9" s="428"/>
      <c r="BR9" s="428"/>
      <c r="BS9" s="428"/>
      <c r="BT9" s="428"/>
      <c r="BU9" s="429"/>
      <c r="BV9" s="427">
        <v>-198027</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19.3</v>
      </c>
      <c r="CU9" s="398"/>
      <c r="CV9" s="398"/>
      <c r="CW9" s="398"/>
      <c r="CX9" s="398"/>
      <c r="CY9" s="398"/>
      <c r="CZ9" s="398"/>
      <c r="DA9" s="399"/>
      <c r="DB9" s="397">
        <v>18</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44396</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3053</v>
      </c>
      <c r="BO10" s="428"/>
      <c r="BP10" s="428"/>
      <c r="BQ10" s="428"/>
      <c r="BR10" s="428"/>
      <c r="BS10" s="428"/>
      <c r="BT10" s="428"/>
      <c r="BU10" s="429"/>
      <c r="BV10" s="427">
        <v>2482</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41003</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124</v>
      </c>
      <c r="AV12" s="485"/>
      <c r="AW12" s="485"/>
      <c r="AX12" s="485"/>
      <c r="AY12" s="407" t="s">
        <v>134</v>
      </c>
      <c r="AZ12" s="408"/>
      <c r="BA12" s="408"/>
      <c r="BB12" s="408"/>
      <c r="BC12" s="408"/>
      <c r="BD12" s="408"/>
      <c r="BE12" s="408"/>
      <c r="BF12" s="408"/>
      <c r="BG12" s="408"/>
      <c r="BH12" s="408"/>
      <c r="BI12" s="408"/>
      <c r="BJ12" s="408"/>
      <c r="BK12" s="408"/>
      <c r="BL12" s="408"/>
      <c r="BM12" s="409"/>
      <c r="BN12" s="427">
        <v>163042</v>
      </c>
      <c r="BO12" s="428"/>
      <c r="BP12" s="428"/>
      <c r="BQ12" s="428"/>
      <c r="BR12" s="428"/>
      <c r="BS12" s="428"/>
      <c r="BT12" s="428"/>
      <c r="BU12" s="429"/>
      <c r="BV12" s="427">
        <v>781735</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40613</v>
      </c>
      <c r="S13" s="531"/>
      <c r="T13" s="531"/>
      <c r="U13" s="531"/>
      <c r="V13" s="532"/>
      <c r="W13" s="518" t="s">
        <v>138</v>
      </c>
      <c r="X13" s="440"/>
      <c r="Y13" s="440"/>
      <c r="Z13" s="440"/>
      <c r="AA13" s="440"/>
      <c r="AB13" s="441"/>
      <c r="AC13" s="403">
        <v>4608</v>
      </c>
      <c r="AD13" s="404"/>
      <c r="AE13" s="404"/>
      <c r="AF13" s="404"/>
      <c r="AG13" s="405"/>
      <c r="AH13" s="403">
        <v>4751</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-128653</v>
      </c>
      <c r="BO13" s="428"/>
      <c r="BP13" s="428"/>
      <c r="BQ13" s="428"/>
      <c r="BR13" s="428"/>
      <c r="BS13" s="428"/>
      <c r="BT13" s="428"/>
      <c r="BU13" s="429"/>
      <c r="BV13" s="427">
        <v>-977280</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9.1</v>
      </c>
      <c r="CU13" s="398"/>
      <c r="CV13" s="398"/>
      <c r="CW13" s="398"/>
      <c r="CX13" s="398"/>
      <c r="CY13" s="398"/>
      <c r="CZ13" s="398"/>
      <c r="DA13" s="399"/>
      <c r="DB13" s="397">
        <v>8.8000000000000007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41631</v>
      </c>
      <c r="S14" s="531"/>
      <c r="T14" s="531"/>
      <c r="U14" s="531"/>
      <c r="V14" s="532"/>
      <c r="W14" s="533"/>
      <c r="X14" s="443"/>
      <c r="Y14" s="443"/>
      <c r="Z14" s="443"/>
      <c r="AA14" s="443"/>
      <c r="AB14" s="444"/>
      <c r="AC14" s="523">
        <v>22.8</v>
      </c>
      <c r="AD14" s="524"/>
      <c r="AE14" s="524"/>
      <c r="AF14" s="524"/>
      <c r="AG14" s="525"/>
      <c r="AH14" s="523">
        <v>22.5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37.200000000000003</v>
      </c>
      <c r="CU14" s="535"/>
      <c r="CV14" s="535"/>
      <c r="CW14" s="535"/>
      <c r="CX14" s="535"/>
      <c r="CY14" s="535"/>
      <c r="CZ14" s="535"/>
      <c r="DA14" s="536"/>
      <c r="DB14" s="534">
        <v>35</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145</v>
      </c>
      <c r="N15" s="528"/>
      <c r="O15" s="528"/>
      <c r="P15" s="528"/>
      <c r="Q15" s="529"/>
      <c r="R15" s="530">
        <v>41279</v>
      </c>
      <c r="S15" s="531"/>
      <c r="T15" s="531"/>
      <c r="U15" s="531"/>
      <c r="V15" s="532"/>
      <c r="W15" s="518" t="s">
        <v>146</v>
      </c>
      <c r="X15" s="440"/>
      <c r="Y15" s="440"/>
      <c r="Z15" s="440"/>
      <c r="AA15" s="440"/>
      <c r="AB15" s="441"/>
      <c r="AC15" s="403">
        <v>2614</v>
      </c>
      <c r="AD15" s="404"/>
      <c r="AE15" s="404"/>
      <c r="AF15" s="404"/>
      <c r="AG15" s="405"/>
      <c r="AH15" s="403">
        <v>3111</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3995055</v>
      </c>
      <c r="BO15" s="423"/>
      <c r="BP15" s="423"/>
      <c r="BQ15" s="423"/>
      <c r="BR15" s="423"/>
      <c r="BS15" s="423"/>
      <c r="BT15" s="423"/>
      <c r="BU15" s="424"/>
      <c r="BV15" s="422">
        <v>4009228</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13</v>
      </c>
      <c r="AD16" s="524"/>
      <c r="AE16" s="524"/>
      <c r="AF16" s="524"/>
      <c r="AG16" s="525"/>
      <c r="AH16" s="523">
        <v>14.7</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10637730</v>
      </c>
      <c r="BO16" s="428"/>
      <c r="BP16" s="428"/>
      <c r="BQ16" s="428"/>
      <c r="BR16" s="428"/>
      <c r="BS16" s="428"/>
      <c r="BT16" s="428"/>
      <c r="BU16" s="429"/>
      <c r="BV16" s="427">
        <v>10475350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12958</v>
      </c>
      <c r="AD17" s="404"/>
      <c r="AE17" s="404"/>
      <c r="AF17" s="404"/>
      <c r="AG17" s="405"/>
      <c r="AH17" s="403">
        <v>13284</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5055349</v>
      </c>
      <c r="BO17" s="428"/>
      <c r="BP17" s="428"/>
      <c r="BQ17" s="428"/>
      <c r="BR17" s="428"/>
      <c r="BS17" s="428"/>
      <c r="BT17" s="428"/>
      <c r="BU17" s="429"/>
      <c r="BV17" s="427">
        <v>5082181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148.84</v>
      </c>
      <c r="M18" s="492"/>
      <c r="N18" s="492"/>
      <c r="O18" s="492"/>
      <c r="P18" s="492"/>
      <c r="Q18" s="492"/>
      <c r="R18" s="493"/>
      <c r="S18" s="493"/>
      <c r="T18" s="493"/>
      <c r="U18" s="493"/>
      <c r="V18" s="494"/>
      <c r="W18" s="508"/>
      <c r="X18" s="509"/>
      <c r="Y18" s="509"/>
      <c r="Z18" s="509"/>
      <c r="AA18" s="509"/>
      <c r="AB18" s="519"/>
      <c r="AC18" s="391">
        <v>64.2</v>
      </c>
      <c r="AD18" s="392"/>
      <c r="AE18" s="392"/>
      <c r="AF18" s="392"/>
      <c r="AG18" s="495"/>
      <c r="AH18" s="391">
        <v>62.8</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11716483</v>
      </c>
      <c r="BO18" s="428"/>
      <c r="BP18" s="428"/>
      <c r="BQ18" s="428"/>
      <c r="BR18" s="428"/>
      <c r="BS18" s="428"/>
      <c r="BT18" s="428"/>
      <c r="BU18" s="429"/>
      <c r="BV18" s="427">
        <v>11670903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281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14579315</v>
      </c>
      <c r="BO19" s="428"/>
      <c r="BP19" s="428"/>
      <c r="BQ19" s="428"/>
      <c r="BR19" s="428"/>
      <c r="BS19" s="428"/>
      <c r="BT19" s="428"/>
      <c r="BU19" s="429"/>
      <c r="BV19" s="427">
        <v>15160644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18509</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27280124</v>
      </c>
      <c r="BO23" s="428"/>
      <c r="BP23" s="428"/>
      <c r="BQ23" s="428"/>
      <c r="BR23" s="428"/>
      <c r="BS23" s="428"/>
      <c r="BT23" s="428"/>
      <c r="BU23" s="429"/>
      <c r="BV23" s="427">
        <v>25858277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8120</v>
      </c>
      <c r="R24" s="404"/>
      <c r="S24" s="404"/>
      <c r="T24" s="404"/>
      <c r="U24" s="404"/>
      <c r="V24" s="405"/>
      <c r="W24" s="469"/>
      <c r="X24" s="460"/>
      <c r="Y24" s="461"/>
      <c r="Z24" s="400" t="s">
        <v>170</v>
      </c>
      <c r="AA24" s="401"/>
      <c r="AB24" s="401"/>
      <c r="AC24" s="401"/>
      <c r="AD24" s="401"/>
      <c r="AE24" s="401"/>
      <c r="AF24" s="401"/>
      <c r="AG24" s="402"/>
      <c r="AH24" s="403">
        <v>349</v>
      </c>
      <c r="AI24" s="404"/>
      <c r="AJ24" s="404"/>
      <c r="AK24" s="404"/>
      <c r="AL24" s="405"/>
      <c r="AM24" s="403">
        <v>1090276</v>
      </c>
      <c r="AN24" s="404"/>
      <c r="AO24" s="404"/>
      <c r="AP24" s="404"/>
      <c r="AQ24" s="404"/>
      <c r="AR24" s="405"/>
      <c r="AS24" s="403">
        <v>3124</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21374956</v>
      </c>
      <c r="BO24" s="428"/>
      <c r="BP24" s="428"/>
      <c r="BQ24" s="428"/>
      <c r="BR24" s="428"/>
      <c r="BS24" s="428"/>
      <c r="BT24" s="428"/>
      <c r="BU24" s="429"/>
      <c r="BV24" s="427">
        <v>20872436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2</v>
      </c>
      <c r="M25" s="404"/>
      <c r="N25" s="404"/>
      <c r="O25" s="404"/>
      <c r="P25" s="405"/>
      <c r="Q25" s="403">
        <v>6350</v>
      </c>
      <c r="R25" s="404"/>
      <c r="S25" s="404"/>
      <c r="T25" s="404"/>
      <c r="U25" s="404"/>
      <c r="V25" s="405"/>
      <c r="W25" s="469"/>
      <c r="X25" s="460"/>
      <c r="Y25" s="461"/>
      <c r="Z25" s="400" t="s">
        <v>173</v>
      </c>
      <c r="AA25" s="401"/>
      <c r="AB25" s="401"/>
      <c r="AC25" s="401"/>
      <c r="AD25" s="401"/>
      <c r="AE25" s="401"/>
      <c r="AF25" s="401"/>
      <c r="AG25" s="402"/>
      <c r="AH25" s="403" t="s">
        <v>136</v>
      </c>
      <c r="AI25" s="404"/>
      <c r="AJ25" s="404"/>
      <c r="AK25" s="404"/>
      <c r="AL25" s="405"/>
      <c r="AM25" s="403" t="s">
        <v>136</v>
      </c>
      <c r="AN25" s="404"/>
      <c r="AO25" s="404"/>
      <c r="AP25" s="404"/>
      <c r="AQ25" s="404"/>
      <c r="AR25" s="405"/>
      <c r="AS25" s="403" t="s">
        <v>136</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1677672</v>
      </c>
      <c r="BO25" s="423"/>
      <c r="BP25" s="423"/>
      <c r="BQ25" s="423"/>
      <c r="BR25" s="423"/>
      <c r="BS25" s="423"/>
      <c r="BT25" s="423"/>
      <c r="BU25" s="424"/>
      <c r="BV25" s="422">
        <v>1712826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5950</v>
      </c>
      <c r="R26" s="404"/>
      <c r="S26" s="404"/>
      <c r="T26" s="404"/>
      <c r="U26" s="404"/>
      <c r="V26" s="405"/>
      <c r="W26" s="469"/>
      <c r="X26" s="460"/>
      <c r="Y26" s="461"/>
      <c r="Z26" s="400" t="s">
        <v>176</v>
      </c>
      <c r="AA26" s="482"/>
      <c r="AB26" s="482"/>
      <c r="AC26" s="482"/>
      <c r="AD26" s="482"/>
      <c r="AE26" s="482"/>
      <c r="AF26" s="482"/>
      <c r="AG26" s="483"/>
      <c r="AH26" s="403">
        <v>4</v>
      </c>
      <c r="AI26" s="404"/>
      <c r="AJ26" s="404"/>
      <c r="AK26" s="404"/>
      <c r="AL26" s="405"/>
      <c r="AM26" s="403">
        <v>13376</v>
      </c>
      <c r="AN26" s="404"/>
      <c r="AO26" s="404"/>
      <c r="AP26" s="404"/>
      <c r="AQ26" s="404"/>
      <c r="AR26" s="405"/>
      <c r="AS26" s="403">
        <v>3344</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127</v>
      </c>
      <c r="BO26" s="428"/>
      <c r="BP26" s="428"/>
      <c r="BQ26" s="428"/>
      <c r="BR26" s="428"/>
      <c r="BS26" s="428"/>
      <c r="BT26" s="428"/>
      <c r="BU26" s="429"/>
      <c r="BV26" s="427" t="s">
        <v>127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178</v>
      </c>
      <c r="F27" s="401"/>
      <c r="G27" s="401"/>
      <c r="H27" s="401"/>
      <c r="I27" s="401"/>
      <c r="J27" s="401"/>
      <c r="K27" s="402"/>
      <c r="L27" s="403">
        <v>1</v>
      </c>
      <c r="M27" s="404"/>
      <c r="N27" s="404"/>
      <c r="O27" s="404"/>
      <c r="P27" s="405"/>
      <c r="Q27" s="403">
        <v>3880</v>
      </c>
      <c r="R27" s="404"/>
      <c r="S27" s="404"/>
      <c r="T27" s="404"/>
      <c r="U27" s="404"/>
      <c r="V27" s="405"/>
      <c r="W27" s="469"/>
      <c r="X27" s="460"/>
      <c r="Y27" s="461"/>
      <c r="Z27" s="400" t="s">
        <v>179</v>
      </c>
      <c r="AA27" s="401"/>
      <c r="AB27" s="401"/>
      <c r="AC27" s="401"/>
      <c r="AD27" s="401"/>
      <c r="AE27" s="401"/>
      <c r="AF27" s="401"/>
      <c r="AG27" s="402"/>
      <c r="AH27" s="403">
        <v>41</v>
      </c>
      <c r="AI27" s="404"/>
      <c r="AJ27" s="404"/>
      <c r="AK27" s="404"/>
      <c r="AL27" s="405"/>
      <c r="AM27" s="403">
        <v>158165</v>
      </c>
      <c r="AN27" s="404"/>
      <c r="AO27" s="404"/>
      <c r="AP27" s="404"/>
      <c r="AQ27" s="404"/>
      <c r="AR27" s="405"/>
      <c r="AS27" s="403">
        <v>3858</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v>91472</v>
      </c>
      <c r="BO27" s="431"/>
      <c r="BP27" s="431"/>
      <c r="BQ27" s="431"/>
      <c r="BR27" s="431"/>
      <c r="BS27" s="431"/>
      <c r="BT27" s="431"/>
      <c r="BU27" s="432"/>
      <c r="BV27" s="430">
        <v>91448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181</v>
      </c>
      <c r="F28" s="401"/>
      <c r="G28" s="401"/>
      <c r="H28" s="401"/>
      <c r="I28" s="401"/>
      <c r="J28" s="401"/>
      <c r="K28" s="402"/>
      <c r="L28" s="403">
        <v>1</v>
      </c>
      <c r="M28" s="404"/>
      <c r="N28" s="404"/>
      <c r="O28" s="404"/>
      <c r="P28" s="405"/>
      <c r="Q28" s="403">
        <v>3100</v>
      </c>
      <c r="R28" s="404"/>
      <c r="S28" s="404"/>
      <c r="T28" s="404"/>
      <c r="U28" s="404"/>
      <c r="V28" s="405"/>
      <c r="W28" s="469"/>
      <c r="X28" s="460"/>
      <c r="Y28" s="461"/>
      <c r="Z28" s="400" t="s">
        <v>182</v>
      </c>
      <c r="AA28" s="401"/>
      <c r="AB28" s="401"/>
      <c r="AC28" s="401"/>
      <c r="AD28" s="401"/>
      <c r="AE28" s="401"/>
      <c r="AF28" s="401"/>
      <c r="AG28" s="402"/>
      <c r="AH28" s="403">
        <v>6</v>
      </c>
      <c r="AI28" s="404"/>
      <c r="AJ28" s="404"/>
      <c r="AK28" s="404"/>
      <c r="AL28" s="405"/>
      <c r="AM28" s="403">
        <v>15108</v>
      </c>
      <c r="AN28" s="404"/>
      <c r="AO28" s="404"/>
      <c r="AP28" s="404"/>
      <c r="AQ28" s="404"/>
      <c r="AR28" s="405"/>
      <c r="AS28" s="403">
        <v>2518</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2612575</v>
      </c>
      <c r="BO28" s="423"/>
      <c r="BP28" s="423"/>
      <c r="BQ28" s="423"/>
      <c r="BR28" s="423"/>
      <c r="BS28" s="423"/>
      <c r="BT28" s="423"/>
      <c r="BU28" s="424"/>
      <c r="BV28" s="422">
        <v>2352564</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184</v>
      </c>
      <c r="F29" s="401"/>
      <c r="G29" s="401"/>
      <c r="H29" s="401"/>
      <c r="I29" s="401"/>
      <c r="J29" s="401"/>
      <c r="K29" s="402"/>
      <c r="L29" s="403">
        <v>18</v>
      </c>
      <c r="M29" s="404"/>
      <c r="N29" s="404"/>
      <c r="O29" s="404"/>
      <c r="P29" s="405"/>
      <c r="Q29" s="403">
        <v>2860</v>
      </c>
      <c r="R29" s="404"/>
      <c r="S29" s="404"/>
      <c r="T29" s="404"/>
      <c r="U29" s="404"/>
      <c r="V29" s="405"/>
      <c r="W29" s="470"/>
      <c r="X29" s="471"/>
      <c r="Y29" s="472"/>
      <c r="Z29" s="400" t="s">
        <v>185</v>
      </c>
      <c r="AA29" s="401"/>
      <c r="AB29" s="401"/>
      <c r="AC29" s="401"/>
      <c r="AD29" s="401"/>
      <c r="AE29" s="401"/>
      <c r="AF29" s="401"/>
      <c r="AG29" s="402"/>
      <c r="AH29" s="403">
        <v>396</v>
      </c>
      <c r="AI29" s="404"/>
      <c r="AJ29" s="404"/>
      <c r="AK29" s="404"/>
      <c r="AL29" s="405"/>
      <c r="AM29" s="403">
        <v>1263549</v>
      </c>
      <c r="AN29" s="404"/>
      <c r="AO29" s="404"/>
      <c r="AP29" s="404"/>
      <c r="AQ29" s="404"/>
      <c r="AR29" s="405"/>
      <c r="AS29" s="403">
        <v>3191</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1901688</v>
      </c>
      <c r="BO29" s="428"/>
      <c r="BP29" s="428"/>
      <c r="BQ29" s="428"/>
      <c r="BR29" s="428"/>
      <c r="BS29" s="428"/>
      <c r="BT29" s="428"/>
      <c r="BU29" s="429"/>
      <c r="BV29" s="427">
        <v>1887607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98.6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3304029</v>
      </c>
      <c r="BO30" s="431"/>
      <c r="BP30" s="431"/>
      <c r="BQ30" s="431"/>
      <c r="BR30" s="431"/>
      <c r="BS30" s="431"/>
      <c r="BT30" s="431"/>
      <c r="BU30" s="432"/>
      <c r="BV30" s="430">
        <v>3913210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194</v>
      </c>
      <c r="V33" s="390"/>
      <c r="W33" s="389" t="s">
        <v>196</v>
      </c>
      <c r="X33" s="389"/>
      <c r="Y33" s="389"/>
      <c r="Z33" s="389"/>
      <c r="AA33" s="389"/>
      <c r="AB33" s="389"/>
      <c r="AC33" s="389"/>
      <c r="AD33" s="389"/>
      <c r="AE33" s="389"/>
      <c r="AF33" s="389"/>
      <c r="AG33" s="389"/>
      <c r="AH33" s="389"/>
      <c r="AI33" s="389"/>
      <c r="AJ33" s="389"/>
      <c r="AK33" s="389"/>
      <c r="AL33" s="215"/>
      <c r="AM33" s="390" t="s">
        <v>194</v>
      </c>
      <c r="AN33" s="390"/>
      <c r="AO33" s="389" t="s">
        <v>195</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200</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指宿市国民健康保険特別会計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指宿市水道事業</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指宿市温泉配給事業特別会計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指宿南九州消防組合</v>
      </c>
      <c r="BZ34" s="385"/>
      <c r="CA34" s="385"/>
      <c r="CB34" s="385"/>
      <c r="CC34" s="385"/>
      <c r="CD34" s="385"/>
      <c r="CE34" s="385"/>
      <c r="CF34" s="385"/>
      <c r="CG34" s="385"/>
      <c r="CH34" s="385"/>
      <c r="CI34" s="385"/>
      <c r="CJ34" s="385"/>
      <c r="CK34" s="385"/>
      <c r="CL34" s="385"/>
      <c r="CM34" s="385"/>
      <c r="CN34" s="213"/>
      <c r="CO34" s="386">
        <f>IF(CQ34="","",MAX(C34:D43,U34:V43,AM34:AN43,BE34:BF43,BW34:BX43)+1)</f>
        <v>14</v>
      </c>
      <c r="CP34" s="386"/>
      <c r="CQ34" s="385" t="str">
        <f>IF('各会計、関係団体の財政状況及び健全化判断比率'!BS7="","",'各会計、関係団体の財政状況及び健全化判断比率'!BS7)</f>
        <v>指宿土地開発公社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指宿市介護保険特別会計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指宿市公共下水道事業特別会計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指宿広域市町村圏組合</v>
      </c>
      <c r="BZ35" s="385"/>
      <c r="CA35" s="385"/>
      <c r="CB35" s="385"/>
      <c r="CC35" s="385"/>
      <c r="CD35" s="385"/>
      <c r="CE35" s="385"/>
      <c r="CF35" s="385"/>
      <c r="CG35" s="385"/>
      <c r="CH35" s="385"/>
      <c r="CI35" s="385"/>
      <c r="CJ35" s="385"/>
      <c r="CK35" s="385"/>
      <c r="CL35" s="385"/>
      <c r="CM35" s="385"/>
      <c r="CN35" s="213"/>
      <c r="CO35" s="386">
        <f t="shared" ref="CO35:CO43" si="3">IF(CQ35="","",CO34+1)</f>
        <v>15</v>
      </c>
      <c r="CP35" s="386"/>
      <c r="CQ35" s="385" t="str">
        <f>IF('各会計、関係団体の財政状況及び健全化判断比率'!BS8="","",'各会計、関係団体の財政状況及び健全化判断比率'!BS8)</f>
        <v>指宿温泉まちづくり公社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指宿市後期高齢者医療特別会計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8</v>
      </c>
      <c r="BF36" s="386"/>
      <c r="BG36" s="385" t="str">
        <f>IF('各会計、関係団体の財政状況及び健全化判断比率'!B34="","",'各会計、関係団体の財政状況及び健全化判断比率'!B34)</f>
        <v>指宿市唐船峡そうめん流し事業特別会計</v>
      </c>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鹿児島県市町村総合事務組合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鹿児島県後期高齢者医療広域連合　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鹿児島県後期高齢者医療広域連合　後期高齢者医療特別会計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XR7JoqPmLASYdpJejYYVj76Mk64RcFvadcC42UCKKS3OxRi7xboHslMfFKcObCAK0BwG1+vMnyKLw42+45f+w==" saltValue="T1+biymBb1ceWijDw2Fg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06" t="s">
        <v>571</v>
      </c>
      <c r="D34" s="1206"/>
      <c r="E34" s="1207"/>
      <c r="F34" s="32">
        <v>6.64</v>
      </c>
      <c r="G34" s="33">
        <v>9.35</v>
      </c>
      <c r="H34" s="33">
        <v>8.1199999999999992</v>
      </c>
      <c r="I34" s="33">
        <v>6.59</v>
      </c>
      <c r="J34" s="34">
        <v>6.82</v>
      </c>
      <c r="K34" s="22"/>
      <c r="L34" s="22"/>
      <c r="M34" s="22"/>
      <c r="N34" s="22"/>
      <c r="O34" s="22"/>
      <c r="P34" s="22"/>
    </row>
    <row r="35" spans="1:16" ht="39" customHeight="1" x14ac:dyDescent="0.15">
      <c r="A35" s="22"/>
      <c r="B35" s="35"/>
      <c r="C35" s="1200" t="s">
        <v>572</v>
      </c>
      <c r="D35" s="1201"/>
      <c r="E35" s="1202"/>
      <c r="F35" s="36">
        <v>0.93</v>
      </c>
      <c r="G35" s="37">
        <v>2.39</v>
      </c>
      <c r="H35" s="37">
        <v>3.64</v>
      </c>
      <c r="I35" s="37">
        <v>3.86</v>
      </c>
      <c r="J35" s="38">
        <v>4.75</v>
      </c>
      <c r="K35" s="22"/>
      <c r="L35" s="22"/>
      <c r="M35" s="22"/>
      <c r="N35" s="22"/>
      <c r="O35" s="22"/>
      <c r="P35" s="22"/>
    </row>
    <row r="36" spans="1:16" ht="39" customHeight="1" x14ac:dyDescent="0.15">
      <c r="A36" s="22"/>
      <c r="B36" s="35"/>
      <c r="C36" s="1200" t="s">
        <v>573</v>
      </c>
      <c r="D36" s="1201"/>
      <c r="E36" s="1202"/>
      <c r="F36" s="36">
        <v>0.98</v>
      </c>
      <c r="G36" s="37">
        <v>1.08</v>
      </c>
      <c r="H36" s="37">
        <v>1.84</v>
      </c>
      <c r="I36" s="37">
        <v>0.02</v>
      </c>
      <c r="J36" s="38">
        <v>1.3</v>
      </c>
      <c r="K36" s="22"/>
      <c r="L36" s="22"/>
      <c r="M36" s="22"/>
      <c r="N36" s="22"/>
      <c r="O36" s="22"/>
      <c r="P36" s="22"/>
    </row>
    <row r="37" spans="1:16" ht="39" customHeight="1" x14ac:dyDescent="0.15">
      <c r="A37" s="22"/>
      <c r="B37" s="35"/>
      <c r="C37" s="1200" t="s">
        <v>574</v>
      </c>
      <c r="D37" s="1201"/>
      <c r="E37" s="1202"/>
      <c r="F37" s="36" t="s">
        <v>575</v>
      </c>
      <c r="G37" s="37" t="s">
        <v>576</v>
      </c>
      <c r="H37" s="37">
        <v>0.93</v>
      </c>
      <c r="I37" s="37">
        <v>2.59</v>
      </c>
      <c r="J37" s="38">
        <v>1.18</v>
      </c>
      <c r="K37" s="22"/>
      <c r="L37" s="22"/>
      <c r="M37" s="22"/>
      <c r="N37" s="22"/>
      <c r="O37" s="22"/>
      <c r="P37" s="22"/>
    </row>
    <row r="38" spans="1:16" ht="39" customHeight="1" x14ac:dyDescent="0.15">
      <c r="A38" s="22"/>
      <c r="B38" s="35"/>
      <c r="C38" s="1200" t="s">
        <v>577</v>
      </c>
      <c r="D38" s="1201"/>
      <c r="E38" s="1202"/>
      <c r="F38" s="36">
        <v>0.11</v>
      </c>
      <c r="G38" s="37">
        <v>0.03</v>
      </c>
      <c r="H38" s="37">
        <v>7.0000000000000007E-2</v>
      </c>
      <c r="I38" s="37">
        <v>0.13</v>
      </c>
      <c r="J38" s="38">
        <v>0.56000000000000005</v>
      </c>
      <c r="K38" s="22"/>
      <c r="L38" s="22"/>
      <c r="M38" s="22"/>
      <c r="N38" s="22"/>
      <c r="O38" s="22"/>
      <c r="P38" s="22"/>
    </row>
    <row r="39" spans="1:16" ht="39" customHeight="1" x14ac:dyDescent="0.15">
      <c r="A39" s="22"/>
      <c r="B39" s="35"/>
      <c r="C39" s="1200" t="s">
        <v>578</v>
      </c>
      <c r="D39" s="1201"/>
      <c r="E39" s="1202"/>
      <c r="F39" s="36">
        <v>0</v>
      </c>
      <c r="G39" s="37">
        <v>0.1</v>
      </c>
      <c r="H39" s="37">
        <v>0.15</v>
      </c>
      <c r="I39" s="37">
        <v>0.08</v>
      </c>
      <c r="J39" s="38">
        <v>0.04</v>
      </c>
      <c r="K39" s="22"/>
      <c r="L39" s="22"/>
      <c r="M39" s="22"/>
      <c r="N39" s="22"/>
      <c r="O39" s="22"/>
      <c r="P39" s="22"/>
    </row>
    <row r="40" spans="1:16" ht="39" customHeight="1" x14ac:dyDescent="0.15">
      <c r="A40" s="22"/>
      <c r="B40" s="35"/>
      <c r="C40" s="1200" t="s">
        <v>579</v>
      </c>
      <c r="D40" s="1201"/>
      <c r="E40" s="1202"/>
      <c r="F40" s="36">
        <v>0.02</v>
      </c>
      <c r="G40" s="37">
        <v>0.04</v>
      </c>
      <c r="H40" s="37">
        <v>0.02</v>
      </c>
      <c r="I40" s="37">
        <v>0.92</v>
      </c>
      <c r="J40" s="38">
        <v>0.03</v>
      </c>
      <c r="K40" s="22"/>
      <c r="L40" s="22"/>
      <c r="M40" s="22"/>
      <c r="N40" s="22"/>
      <c r="O40" s="22"/>
      <c r="P40" s="22"/>
    </row>
    <row r="41" spans="1:16" ht="39" customHeight="1" x14ac:dyDescent="0.15">
      <c r="A41" s="22"/>
      <c r="B41" s="35"/>
      <c r="C41" s="1200" t="s">
        <v>580</v>
      </c>
      <c r="D41" s="1201"/>
      <c r="E41" s="1202"/>
      <c r="F41" s="36">
        <v>0</v>
      </c>
      <c r="G41" s="37">
        <v>0</v>
      </c>
      <c r="H41" s="37">
        <v>0</v>
      </c>
      <c r="I41" s="37">
        <v>0.01</v>
      </c>
      <c r="J41" s="38">
        <v>0.01</v>
      </c>
      <c r="K41" s="22"/>
      <c r="L41" s="22"/>
      <c r="M41" s="22"/>
      <c r="N41" s="22"/>
      <c r="O41" s="22"/>
      <c r="P41" s="22"/>
    </row>
    <row r="42" spans="1:16" ht="39" customHeight="1" x14ac:dyDescent="0.15">
      <c r="A42" s="22"/>
      <c r="B42" s="39"/>
      <c r="C42" s="1200" t="s">
        <v>581</v>
      </c>
      <c r="D42" s="1201"/>
      <c r="E42" s="1202"/>
      <c r="F42" s="36" t="s">
        <v>519</v>
      </c>
      <c r="G42" s="37" t="s">
        <v>519</v>
      </c>
      <c r="H42" s="37" t="s">
        <v>519</v>
      </c>
      <c r="I42" s="37" t="s">
        <v>519</v>
      </c>
      <c r="J42" s="38" t="s">
        <v>519</v>
      </c>
      <c r="K42" s="22"/>
      <c r="L42" s="22"/>
      <c r="M42" s="22"/>
      <c r="N42" s="22"/>
      <c r="O42" s="22"/>
      <c r="P42" s="22"/>
    </row>
    <row r="43" spans="1:16" ht="39" customHeight="1" thickBot="1" x14ac:dyDescent="0.2">
      <c r="A43" s="22"/>
      <c r="B43" s="40"/>
      <c r="C43" s="1203" t="s">
        <v>582</v>
      </c>
      <c r="D43" s="1204"/>
      <c r="E43" s="1205"/>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Cq1piljs7YndVADPmVsuKbYJkk/H8T987YEQipDuQsJ4yxYEnSClihgZV87+f/DUrT0tSJn6ZrdFt/lsSSczQ==" saltValue="63cLYugiyfFN3nKP+Xfv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2725</v>
      </c>
      <c r="L45" s="60">
        <v>2714</v>
      </c>
      <c r="M45" s="60">
        <v>2803</v>
      </c>
      <c r="N45" s="60">
        <v>2845</v>
      </c>
      <c r="O45" s="61">
        <v>2900</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519</v>
      </c>
      <c r="L46" s="64" t="s">
        <v>519</v>
      </c>
      <c r="M46" s="64" t="s">
        <v>519</v>
      </c>
      <c r="N46" s="64" t="s">
        <v>519</v>
      </c>
      <c r="O46" s="65" t="s">
        <v>519</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519</v>
      </c>
      <c r="L47" s="64" t="s">
        <v>519</v>
      </c>
      <c r="M47" s="64" t="s">
        <v>519</v>
      </c>
      <c r="N47" s="64" t="s">
        <v>519</v>
      </c>
      <c r="O47" s="65" t="s">
        <v>519</v>
      </c>
      <c r="P47" s="48"/>
      <c r="Q47" s="48"/>
      <c r="R47" s="48"/>
      <c r="S47" s="48"/>
      <c r="T47" s="48"/>
      <c r="U47" s="48"/>
    </row>
    <row r="48" spans="1:21" ht="30.75" customHeight="1" x14ac:dyDescent="0.15">
      <c r="A48" s="48"/>
      <c r="B48" s="1228"/>
      <c r="C48" s="1229"/>
      <c r="D48" s="62"/>
      <c r="E48" s="1210" t="s">
        <v>15</v>
      </c>
      <c r="F48" s="1210"/>
      <c r="G48" s="1210"/>
      <c r="H48" s="1210"/>
      <c r="I48" s="1210"/>
      <c r="J48" s="1211"/>
      <c r="K48" s="63">
        <v>215</v>
      </c>
      <c r="L48" s="64">
        <v>219</v>
      </c>
      <c r="M48" s="64">
        <v>220</v>
      </c>
      <c r="N48" s="64">
        <v>250</v>
      </c>
      <c r="O48" s="65">
        <v>261</v>
      </c>
      <c r="P48" s="48"/>
      <c r="Q48" s="48"/>
      <c r="R48" s="48"/>
      <c r="S48" s="48"/>
      <c r="T48" s="48"/>
      <c r="U48" s="48"/>
    </row>
    <row r="49" spans="1:21" ht="30.75" customHeight="1" x14ac:dyDescent="0.15">
      <c r="A49" s="48"/>
      <c r="B49" s="1228"/>
      <c r="C49" s="1229"/>
      <c r="D49" s="62"/>
      <c r="E49" s="1210" t="s">
        <v>16</v>
      </c>
      <c r="F49" s="1210"/>
      <c r="G49" s="1210"/>
      <c r="H49" s="1210"/>
      <c r="I49" s="1210"/>
      <c r="J49" s="1211"/>
      <c r="K49" s="63">
        <v>46</v>
      </c>
      <c r="L49" s="64">
        <v>140</v>
      </c>
      <c r="M49" s="64">
        <v>229</v>
      </c>
      <c r="N49" s="64">
        <v>292</v>
      </c>
      <c r="O49" s="65">
        <v>293</v>
      </c>
      <c r="P49" s="48"/>
      <c r="Q49" s="48"/>
      <c r="R49" s="48"/>
      <c r="S49" s="48"/>
      <c r="T49" s="48"/>
      <c r="U49" s="48"/>
    </row>
    <row r="50" spans="1:21" ht="30.75" customHeight="1" x14ac:dyDescent="0.15">
      <c r="A50" s="48"/>
      <c r="B50" s="1228"/>
      <c r="C50" s="1229"/>
      <c r="D50" s="62"/>
      <c r="E50" s="1210" t="s">
        <v>17</v>
      </c>
      <c r="F50" s="1210"/>
      <c r="G50" s="1210"/>
      <c r="H50" s="1210"/>
      <c r="I50" s="1210"/>
      <c r="J50" s="1211"/>
      <c r="K50" s="63">
        <v>24</v>
      </c>
      <c r="L50" s="64">
        <v>20</v>
      </c>
      <c r="M50" s="64">
        <v>15</v>
      </c>
      <c r="N50" s="64">
        <v>14</v>
      </c>
      <c r="O50" s="65">
        <v>15</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519</v>
      </c>
      <c r="L51" s="64" t="s">
        <v>519</v>
      </c>
      <c r="M51" s="64" t="s">
        <v>519</v>
      </c>
      <c r="N51" s="64" t="s">
        <v>519</v>
      </c>
      <c r="O51" s="65" t="s">
        <v>519</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2143</v>
      </c>
      <c r="L52" s="64">
        <v>2225</v>
      </c>
      <c r="M52" s="64">
        <v>2324</v>
      </c>
      <c r="N52" s="64">
        <v>2428</v>
      </c>
      <c r="O52" s="65">
        <v>2529</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867</v>
      </c>
      <c r="L53" s="69">
        <v>868</v>
      </c>
      <c r="M53" s="69">
        <v>943</v>
      </c>
      <c r="N53" s="69">
        <v>973</v>
      </c>
      <c r="O53" s="70">
        <v>940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588</v>
      </c>
      <c r="L57" s="83" t="s">
        <v>588</v>
      </c>
      <c r="M57" s="83" t="s">
        <v>588</v>
      </c>
      <c r="N57" s="83" t="s">
        <v>588</v>
      </c>
      <c r="O57" s="84" t="s">
        <v>588</v>
      </c>
    </row>
    <row r="58" spans="1:21" ht="31.5" customHeight="1" thickBot="1" x14ac:dyDescent="0.2">
      <c r="B58" s="1218"/>
      <c r="C58" s="1219"/>
      <c r="D58" s="1223" t="s">
        <v>27</v>
      </c>
      <c r="E58" s="1224"/>
      <c r="F58" s="1224"/>
      <c r="G58" s="1224"/>
      <c r="H58" s="1224"/>
      <c r="I58" s="1224"/>
      <c r="J58" s="1225"/>
      <c r="K58" s="85" t="s">
        <v>588</v>
      </c>
      <c r="L58" s="86" t="s">
        <v>588</v>
      </c>
      <c r="M58" s="86" t="s">
        <v>588</v>
      </c>
      <c r="N58" s="86" t="s">
        <v>588</v>
      </c>
      <c r="O58" s="87" t="s">
        <v>588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21oyTHlrru1C3o4tiIrvL7EvOo3rUJ1T92Wbza/+qeZ+rp8L7+yLIuydC71dPzYeut3cbVE9AalJqgmlwOU1A==" saltValue="EEUyfZGupaGGAzDLeJkT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46" t="s">
        <v>30</v>
      </c>
      <c r="C41" s="1247"/>
      <c r="D41" s="101"/>
      <c r="E41" s="1248" t="s">
        <v>31</v>
      </c>
      <c r="F41" s="1248"/>
      <c r="G41" s="1248"/>
      <c r="H41" s="1249"/>
      <c r="I41" s="102">
        <v>23786</v>
      </c>
      <c r="J41" s="103">
        <v>24179</v>
      </c>
      <c r="K41" s="103">
        <v>24798</v>
      </c>
      <c r="L41" s="103">
        <v>25858</v>
      </c>
      <c r="M41" s="104">
        <v>27280</v>
      </c>
    </row>
    <row r="42" spans="2:13" ht="27.75" customHeight="1" x14ac:dyDescent="0.15">
      <c r="B42" s="1236"/>
      <c r="C42" s="1237"/>
      <c r="D42" s="105"/>
      <c r="E42" s="1240" t="s">
        <v>32</v>
      </c>
      <c r="F42" s="1240"/>
      <c r="G42" s="1240"/>
      <c r="H42" s="1241"/>
      <c r="I42" s="106">
        <v>69</v>
      </c>
      <c r="J42" s="107">
        <v>54</v>
      </c>
      <c r="K42" s="107">
        <v>134</v>
      </c>
      <c r="L42" s="107">
        <v>129</v>
      </c>
      <c r="M42" s="108">
        <v>8</v>
      </c>
    </row>
    <row r="43" spans="2:13" ht="27.75" customHeight="1" x14ac:dyDescent="0.15">
      <c r="B43" s="1236"/>
      <c r="C43" s="1237"/>
      <c r="D43" s="105"/>
      <c r="E43" s="1240" t="s">
        <v>33</v>
      </c>
      <c r="F43" s="1240"/>
      <c r="G43" s="1240"/>
      <c r="H43" s="1241"/>
      <c r="I43" s="106">
        <v>2055</v>
      </c>
      <c r="J43" s="107">
        <v>2200</v>
      </c>
      <c r="K43" s="107">
        <v>2405</v>
      </c>
      <c r="L43" s="107">
        <v>2687</v>
      </c>
      <c r="M43" s="108">
        <v>2721</v>
      </c>
    </row>
    <row r="44" spans="2:13" ht="27.75" customHeight="1" x14ac:dyDescent="0.15">
      <c r="B44" s="1236"/>
      <c r="C44" s="1237"/>
      <c r="D44" s="105"/>
      <c r="E44" s="1240" t="s">
        <v>34</v>
      </c>
      <c r="F44" s="1240"/>
      <c r="G44" s="1240"/>
      <c r="H44" s="1241"/>
      <c r="I44" s="106">
        <v>3901</v>
      </c>
      <c r="J44" s="107">
        <v>4651</v>
      </c>
      <c r="K44" s="107">
        <v>5035</v>
      </c>
      <c r="L44" s="107">
        <v>5048</v>
      </c>
      <c r="M44" s="108">
        <v>4755</v>
      </c>
    </row>
    <row r="45" spans="2:13" ht="27.75" customHeight="1" x14ac:dyDescent="0.15">
      <c r="B45" s="1236"/>
      <c r="C45" s="1237"/>
      <c r="D45" s="105"/>
      <c r="E45" s="1240" t="s">
        <v>35</v>
      </c>
      <c r="F45" s="1240"/>
      <c r="G45" s="1240"/>
      <c r="H45" s="1241"/>
      <c r="I45" s="106">
        <v>3611</v>
      </c>
      <c r="J45" s="107">
        <v>3473</v>
      </c>
      <c r="K45" s="107">
        <v>3393</v>
      </c>
      <c r="L45" s="107">
        <v>3309</v>
      </c>
      <c r="M45" s="108">
        <v>3123</v>
      </c>
    </row>
    <row r="46" spans="2:13" ht="27.75" customHeight="1" x14ac:dyDescent="0.15">
      <c r="B46" s="1236"/>
      <c r="C46" s="1237"/>
      <c r="D46" s="109"/>
      <c r="E46" s="1240" t="s">
        <v>36</v>
      </c>
      <c r="F46" s="1240"/>
      <c r="G46" s="1240"/>
      <c r="H46" s="1241"/>
      <c r="I46" s="106">
        <v>559</v>
      </c>
      <c r="J46" s="107">
        <v>732</v>
      </c>
      <c r="K46" s="107">
        <v>619</v>
      </c>
      <c r="L46" s="107">
        <v>630</v>
      </c>
      <c r="M46" s="108">
        <v>363</v>
      </c>
    </row>
    <row r="47" spans="2:13" ht="27.75" customHeight="1" x14ac:dyDescent="0.15">
      <c r="B47" s="1236"/>
      <c r="C47" s="1237"/>
      <c r="D47" s="110"/>
      <c r="E47" s="1250" t="s">
        <v>37</v>
      </c>
      <c r="F47" s="1251"/>
      <c r="G47" s="1251"/>
      <c r="H47" s="1252"/>
      <c r="I47" s="106" t="s">
        <v>519</v>
      </c>
      <c r="J47" s="107" t="s">
        <v>519</v>
      </c>
      <c r="K47" s="107" t="s">
        <v>519</v>
      </c>
      <c r="L47" s="107" t="s">
        <v>519</v>
      </c>
      <c r="M47" s="108" t="s">
        <v>519</v>
      </c>
    </row>
    <row r="48" spans="2:13" ht="27.75" customHeight="1" x14ac:dyDescent="0.15">
      <c r="B48" s="1236"/>
      <c r="C48" s="1237"/>
      <c r="D48" s="105"/>
      <c r="E48" s="1240" t="s">
        <v>38</v>
      </c>
      <c r="F48" s="1240"/>
      <c r="G48" s="1240"/>
      <c r="H48" s="1241"/>
      <c r="I48" s="106" t="s">
        <v>519</v>
      </c>
      <c r="J48" s="107" t="s">
        <v>519</v>
      </c>
      <c r="K48" s="107" t="s">
        <v>519</v>
      </c>
      <c r="L48" s="107" t="s">
        <v>519</v>
      </c>
      <c r="M48" s="108" t="s">
        <v>519</v>
      </c>
    </row>
    <row r="49" spans="2:13" ht="27.75" customHeight="1" x14ac:dyDescent="0.15">
      <c r="B49" s="1238"/>
      <c r="C49" s="1239"/>
      <c r="D49" s="105"/>
      <c r="E49" s="1240" t="s">
        <v>39</v>
      </c>
      <c r="F49" s="1240"/>
      <c r="G49" s="1240"/>
      <c r="H49" s="1241"/>
      <c r="I49" s="106" t="s">
        <v>519</v>
      </c>
      <c r="J49" s="107" t="s">
        <v>519</v>
      </c>
      <c r="K49" s="107" t="s">
        <v>519</v>
      </c>
      <c r="L49" s="107" t="s">
        <v>519</v>
      </c>
      <c r="M49" s="108" t="s">
        <v>519</v>
      </c>
    </row>
    <row r="50" spans="2:13" ht="27.75" customHeight="1" x14ac:dyDescent="0.15">
      <c r="B50" s="1234" t="s">
        <v>40</v>
      </c>
      <c r="C50" s="1235"/>
      <c r="D50" s="111"/>
      <c r="E50" s="1240" t="s">
        <v>41</v>
      </c>
      <c r="F50" s="1240"/>
      <c r="G50" s="1240"/>
      <c r="H50" s="1241"/>
      <c r="I50" s="106">
        <v>6173</v>
      </c>
      <c r="J50" s="107">
        <v>6564</v>
      </c>
      <c r="K50" s="107">
        <v>6644</v>
      </c>
      <c r="L50" s="107">
        <v>6634</v>
      </c>
      <c r="M50" s="108">
        <v>6832</v>
      </c>
    </row>
    <row r="51" spans="2:13" ht="27.75" customHeight="1" x14ac:dyDescent="0.15">
      <c r="B51" s="1236"/>
      <c r="C51" s="1237"/>
      <c r="D51" s="105"/>
      <c r="E51" s="1240" t="s">
        <v>42</v>
      </c>
      <c r="F51" s="1240"/>
      <c r="G51" s="1240"/>
      <c r="H51" s="1241"/>
      <c r="I51" s="106">
        <v>1193</v>
      </c>
      <c r="J51" s="107">
        <v>1189</v>
      </c>
      <c r="K51" s="107">
        <v>1143</v>
      </c>
      <c r="L51" s="107">
        <v>1108</v>
      </c>
      <c r="M51" s="108">
        <v>975</v>
      </c>
    </row>
    <row r="52" spans="2:13" ht="27.75" customHeight="1" x14ac:dyDescent="0.15">
      <c r="B52" s="1238"/>
      <c r="C52" s="1239"/>
      <c r="D52" s="105"/>
      <c r="E52" s="1240" t="s">
        <v>43</v>
      </c>
      <c r="F52" s="1240"/>
      <c r="G52" s="1240"/>
      <c r="H52" s="1241"/>
      <c r="I52" s="106">
        <v>22507</v>
      </c>
      <c r="J52" s="107">
        <v>23541</v>
      </c>
      <c r="K52" s="107">
        <v>24797</v>
      </c>
      <c r="L52" s="107">
        <v>26302</v>
      </c>
      <c r="M52" s="108">
        <v>26621</v>
      </c>
    </row>
    <row r="53" spans="2:13" ht="27.75" customHeight="1" thickBot="1" x14ac:dyDescent="0.2">
      <c r="B53" s="1242" t="s">
        <v>44</v>
      </c>
      <c r="C53" s="1243"/>
      <c r="D53" s="112"/>
      <c r="E53" s="1244" t="s">
        <v>45</v>
      </c>
      <c r="F53" s="1244"/>
      <c r="G53" s="1244"/>
      <c r="H53" s="1245"/>
      <c r="I53" s="113">
        <v>4108</v>
      </c>
      <c r="J53" s="114">
        <v>3995</v>
      </c>
      <c r="K53" s="114">
        <v>3801</v>
      </c>
      <c r="L53" s="114">
        <v>3618</v>
      </c>
      <c r="M53" s="115">
        <v>3823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xMheh81MCgRj4fAIn1tWKs9GDpObgtZzcuSaw4PxeOhE8CzzBgMzxfvO/oTa4Qmjp65JlJmAsijgbFvc0AP/w==" saltValue="niAMMbcP1dqUlIzLJc3A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2"/>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61" t="s">
        <v>48</v>
      </c>
      <c r="D55" s="1261"/>
      <c r="E55" s="1262"/>
      <c r="F55" s="127">
        <v>2612</v>
      </c>
      <c r="G55" s="127">
        <v>2353</v>
      </c>
      <c r="H55" s="128">
        <v>2613</v>
      </c>
    </row>
    <row r="56" spans="2:8" ht="52.5" customHeight="1" x14ac:dyDescent="0.15">
      <c r="B56" s="129"/>
      <c r="C56" s="1263" t="s">
        <v>49</v>
      </c>
      <c r="D56" s="1263"/>
      <c r="E56" s="1264"/>
      <c r="F56" s="130">
        <v>1585</v>
      </c>
      <c r="G56" s="130">
        <v>1888</v>
      </c>
      <c r="H56" s="131">
        <v>1902</v>
      </c>
    </row>
    <row r="57" spans="2:8" ht="53.25" customHeight="1" x14ac:dyDescent="0.15">
      <c r="B57" s="129"/>
      <c r="C57" s="1265" t="s">
        <v>50</v>
      </c>
      <c r="D57" s="1265"/>
      <c r="E57" s="1266"/>
      <c r="F57" s="132">
        <v>4044</v>
      </c>
      <c r="G57" s="132">
        <v>3913</v>
      </c>
      <c r="H57" s="133">
        <v>3304</v>
      </c>
    </row>
    <row r="58" spans="2:8" ht="45.75" customHeight="1" x14ac:dyDescent="0.15">
      <c r="B58" s="134"/>
      <c r="C58" s="1253" t="s">
        <v>597</v>
      </c>
      <c r="D58" s="1254"/>
      <c r="E58" s="1255"/>
      <c r="F58" s="135">
        <v>1998</v>
      </c>
      <c r="G58" s="135">
        <v>1937</v>
      </c>
      <c r="H58" s="136">
        <v>1580</v>
      </c>
    </row>
    <row r="59" spans="2:8" ht="45.75" customHeight="1" x14ac:dyDescent="0.15">
      <c r="B59" s="134"/>
      <c r="C59" s="1253" t="s">
        <v>600</v>
      </c>
      <c r="D59" s="1254"/>
      <c r="E59" s="1255"/>
      <c r="F59" s="135">
        <v>472</v>
      </c>
      <c r="G59" s="135">
        <v>473</v>
      </c>
      <c r="H59" s="136">
        <v>473</v>
      </c>
    </row>
    <row r="60" spans="2:8" ht="45.75" customHeight="1" x14ac:dyDescent="0.15">
      <c r="B60" s="134"/>
      <c r="C60" s="1253" t="s">
        <v>601</v>
      </c>
      <c r="D60" s="1254"/>
      <c r="E60" s="1255"/>
      <c r="F60" s="135">
        <v>817</v>
      </c>
      <c r="G60" s="135">
        <v>657</v>
      </c>
      <c r="H60" s="136">
        <v>434</v>
      </c>
    </row>
    <row r="61" spans="2:8" ht="45.75" customHeight="1" x14ac:dyDescent="0.15">
      <c r="B61" s="134"/>
      <c r="C61" s="1253" t="s">
        <v>598</v>
      </c>
      <c r="D61" s="1254"/>
      <c r="E61" s="1255"/>
      <c r="F61" s="135">
        <v>380</v>
      </c>
      <c r="G61" s="135">
        <v>461</v>
      </c>
      <c r="H61" s="136">
        <v>431</v>
      </c>
    </row>
    <row r="62" spans="2:8" ht="45.75" customHeight="1" thickBot="1" x14ac:dyDescent="0.2">
      <c r="B62" s="137"/>
      <c r="C62" s="1256" t="s">
        <v>599</v>
      </c>
      <c r="D62" s="1257"/>
      <c r="E62" s="1258"/>
      <c r="F62" s="138">
        <v>267</v>
      </c>
      <c r="G62" s="138">
        <v>268</v>
      </c>
      <c r="H62" s="139">
        <v>270</v>
      </c>
    </row>
    <row r="63" spans="2:8" ht="52.5" customHeight="1" thickBot="1" x14ac:dyDescent="0.2">
      <c r="B63" s="140"/>
      <c r="C63" s="1259" t="s">
        <v>51</v>
      </c>
      <c r="D63" s="1259"/>
      <c r="E63" s="1260"/>
      <c r="F63" s="141">
        <v>8240</v>
      </c>
      <c r="G63" s="141">
        <v>8153</v>
      </c>
      <c r="H63" s="142">
        <v>7818</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sheetData>
  <sheetProtection algorithmName="SHA-512" hashValue="ijXHQOcey3AJzpSJr3SDcUtmcQNVu6W3+Vrs4p0Z43ntFFVjddKUrs6R74vNrH5Ap0nZxuAkMoYGegZLAJmkvg==" saltValue="z5jv0aMAKjWiqdFD+SvT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65147</v>
      </c>
      <c r="E3" s="161"/>
      <c r="F3" s="162">
        <v>106614</v>
      </c>
      <c r="G3" s="163"/>
      <c r="H3" s="164"/>
    </row>
    <row r="4" spans="1:8" x14ac:dyDescent="0.15">
      <c r="A4" s="165"/>
      <c r="B4" s="166"/>
      <c r="C4" s="167"/>
      <c r="D4" s="168">
        <v>40428</v>
      </c>
      <c r="E4" s="169"/>
      <c r="F4" s="170">
        <v>45545</v>
      </c>
      <c r="G4" s="171"/>
      <c r="H4" s="172"/>
    </row>
    <row r="5" spans="1:8" x14ac:dyDescent="0.15">
      <c r="A5" s="153" t="s">
        <v>553</v>
      </c>
      <c r="B5" s="158"/>
      <c r="C5" s="159"/>
      <c r="D5" s="160">
        <v>81825</v>
      </c>
      <c r="E5" s="161"/>
      <c r="F5" s="162">
        <v>85459</v>
      </c>
      <c r="G5" s="163"/>
      <c r="H5" s="164"/>
    </row>
    <row r="6" spans="1:8" x14ac:dyDescent="0.15">
      <c r="A6" s="165"/>
      <c r="B6" s="166"/>
      <c r="C6" s="167"/>
      <c r="D6" s="168">
        <v>45339</v>
      </c>
      <c r="E6" s="169"/>
      <c r="F6" s="170">
        <v>44378</v>
      </c>
      <c r="G6" s="171"/>
      <c r="H6" s="172"/>
    </row>
    <row r="7" spans="1:8" x14ac:dyDescent="0.15">
      <c r="A7" s="153" t="s">
        <v>554</v>
      </c>
      <c r="B7" s="158"/>
      <c r="C7" s="159"/>
      <c r="D7" s="160">
        <v>95368</v>
      </c>
      <c r="E7" s="161"/>
      <c r="F7" s="162">
        <v>83280</v>
      </c>
      <c r="G7" s="163"/>
      <c r="H7" s="164"/>
    </row>
    <row r="8" spans="1:8" x14ac:dyDescent="0.15">
      <c r="A8" s="165"/>
      <c r="B8" s="166"/>
      <c r="C8" s="167"/>
      <c r="D8" s="168">
        <v>51810</v>
      </c>
      <c r="E8" s="169"/>
      <c r="F8" s="170">
        <v>43123</v>
      </c>
      <c r="G8" s="171"/>
      <c r="H8" s="172"/>
    </row>
    <row r="9" spans="1:8" x14ac:dyDescent="0.15">
      <c r="A9" s="153" t="s">
        <v>555</v>
      </c>
      <c r="B9" s="158"/>
      <c r="C9" s="159"/>
      <c r="D9" s="160">
        <v>126315</v>
      </c>
      <c r="E9" s="161"/>
      <c r="F9" s="162">
        <v>88968</v>
      </c>
      <c r="G9" s="163"/>
      <c r="H9" s="164"/>
    </row>
    <row r="10" spans="1:8" x14ac:dyDescent="0.15">
      <c r="A10" s="165"/>
      <c r="B10" s="166"/>
      <c r="C10" s="167"/>
      <c r="D10" s="168">
        <v>100165</v>
      </c>
      <c r="E10" s="169"/>
      <c r="F10" s="170">
        <v>45482</v>
      </c>
      <c r="G10" s="171"/>
      <c r="H10" s="172"/>
    </row>
    <row r="11" spans="1:8" x14ac:dyDescent="0.15">
      <c r="A11" s="153" t="s">
        <v>556</v>
      </c>
      <c r="B11" s="158"/>
      <c r="C11" s="159"/>
      <c r="D11" s="160">
        <v>128277</v>
      </c>
      <c r="E11" s="161"/>
      <c r="F11" s="162">
        <v>85173</v>
      </c>
      <c r="G11" s="163"/>
      <c r="H11" s="164"/>
    </row>
    <row r="12" spans="1:8" x14ac:dyDescent="0.15">
      <c r="A12" s="165"/>
      <c r="B12" s="166"/>
      <c r="C12" s="173"/>
      <c r="D12" s="168">
        <v>93181</v>
      </c>
      <c r="E12" s="169"/>
      <c r="F12" s="170">
        <v>43913</v>
      </c>
      <c r="G12" s="171"/>
      <c r="H12" s="172"/>
    </row>
    <row r="13" spans="1:8" x14ac:dyDescent="0.15">
      <c r="A13" s="153"/>
      <c r="B13" s="158"/>
      <c r="C13" s="174"/>
      <c r="D13" s="175">
        <v>99386</v>
      </c>
      <c r="E13" s="176"/>
      <c r="F13" s="177">
        <v>89899</v>
      </c>
      <c r="G13" s="178"/>
      <c r="H13" s="164"/>
    </row>
    <row r="14" spans="1:8" x14ac:dyDescent="0.15">
      <c r="A14" s="165"/>
      <c r="B14" s="166"/>
      <c r="C14" s="167"/>
      <c r="D14" s="168">
        <v>66185</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6.64</v>
      </c>
      <c r="C19" s="179">
        <f>ROUND(VALUE(SUBSTITUTE(実質収支比率等に係る経年分析!G$48,"▲","-")),2)</f>
        <v>9.36</v>
      </c>
      <c r="D19" s="179">
        <f>ROUND(VALUE(SUBSTITUTE(実質収支比率等に係る経年分析!H$48,"▲","-")),2)</f>
        <v>8.1300000000000008</v>
      </c>
      <c r="E19" s="179">
        <f>ROUND(VALUE(SUBSTITUTE(実質収支比率等に係る経年分析!I$48,"▲","-")),2)</f>
        <v>6.6</v>
      </c>
      <c r="F19" s="179">
        <f>ROUND(VALUE(SUBSTITUTE(実質収支比率等に係る経年分析!J$48,"▲","-")),2)</f>
        <v>6.83</v>
      </c>
    </row>
    <row r="20" spans="1:11" x14ac:dyDescent="0.15">
      <c r="A20" s="179" t="s">
        <v>55</v>
      </c>
      <c r="B20" s="179">
        <f>ROUND(VALUE(SUBSTITUTE(実質収支比率等に係る経年分析!F$47,"▲","-")),2)</f>
        <v>24.54</v>
      </c>
      <c r="C20" s="179">
        <f>ROUND(VALUE(SUBSTITUTE(実質収支比率等に係る経年分析!G$47,"▲","-")),2)</f>
        <v>23.66</v>
      </c>
      <c r="D20" s="179">
        <f>ROUND(VALUE(SUBSTITUTE(実質収支比率等に係る経年分析!H$47,"▲","-")),2)</f>
        <v>20.61</v>
      </c>
      <c r="E20" s="179">
        <f>ROUND(VALUE(SUBSTITUTE(実質収支比率等に係る経年分析!I$47,"▲","-")),2)</f>
        <v>18.66</v>
      </c>
      <c r="F20" s="179">
        <f>ROUND(VALUE(SUBSTITUTE(実質収支比率等に係る経年分析!J$47,"▲","-")),2)</f>
        <v>20.66</v>
      </c>
    </row>
    <row r="21" spans="1:11" x14ac:dyDescent="0.15">
      <c r="A21" s="179" t="s">
        <v>56</v>
      </c>
      <c r="B21" s="179">
        <f>IF(ISNUMBER(VALUE(SUBSTITUTE(実質収支比率等に係る経年分析!F$49,"▲","-"))),ROUND(VALUE(SUBSTITUTE(実質収支比率等に係る経年分析!F$49,"▲","-")),2),NA())</f>
        <v>-0.35</v>
      </c>
      <c r="C21" s="179">
        <f>IF(ISNUMBER(VALUE(SUBSTITUTE(実質収支比率等に係る経年分析!G$49,"▲","-"))),ROUND(VALUE(SUBSTITUTE(実質収支比率等に係る経年分析!G$49,"▲","-")),2),NA())</f>
        <v>-1.2</v>
      </c>
      <c r="D21" s="179">
        <f>IF(ISNUMBER(VALUE(SUBSTITUTE(実質収支比率等に係る経年分析!H$49,"▲","-"))),ROUND(VALUE(SUBSTITUTE(実質収支比率等に係る経年分析!H$49,"▲","-")),2),NA())</f>
        <v>-9.3800000000000008</v>
      </c>
      <c r="E21" s="179">
        <f>IF(ISNUMBER(VALUE(SUBSTITUTE(実質収支比率等に係る経年分析!I$49,"▲","-"))),ROUND(VALUE(SUBSTITUTE(実質収支比率等に係る経年分析!I$49,"▲","-")),2),NA())</f>
        <v>-7.75</v>
      </c>
      <c r="F21" s="179">
        <f>IF(ISNUMBER(VALUE(SUBSTITUTE(実質収支比率等に係る経年分析!J$49,"▲","-"))),ROUND(VALUE(SUBSTITUTE(実質収支比率等に係る経年分析!J$49,"▲","-")),2),NA())</f>
        <v>-1.02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指宿市温泉配給事業特別会計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指宿市後期高齢者医療特別会計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0.92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指宿市唐船峡そうめん流し事業特別会計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指宿市公共下水道事業特別会計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0.56000000000000005</v>
      </c>
    </row>
    <row r="33" spans="1:16" x14ac:dyDescent="0.15">
      <c r="A33" s="180" t="str">
        <f>IF(連結実質赤字比率に係る赤字・黒字の構成分析!C$37="",NA(),連結実質赤字比率に係る赤字・黒字の構成分析!C$37)</f>
        <v>指宿市国民健康保険特別会計</v>
      </c>
      <c r="B33" s="180">
        <f>IF(ROUND(VALUE(SUBSTITUTE(連結実質赤字比率に係る赤字・黒字の構成分析!F$37,"▲", "-")), 2) &lt; 0, ABS(ROUND(VALUE(SUBSTITUTE(連結実質赤字比率に係る赤字・黒字の構成分析!F$37,"▲", "-")), 2)), NA())</f>
        <v>1.1200000000000001</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1.86</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1.18</v>
      </c>
    </row>
    <row r="34" spans="1:16" x14ac:dyDescent="0.15">
      <c r="A34" s="180" t="str">
        <f>IF(連結実質赤字比率に係る赤字・黒字の構成分析!C$36="",NA(),連結実質赤字比率に係る赤字・黒字の構成分析!C$36)</f>
        <v>指宿市介護保険特別会計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v>
      </c>
    </row>
    <row r="35" spans="1:16" x14ac:dyDescent="0.15">
      <c r="A35" s="180" t="str">
        <f>IF(連結実質赤字比率に係る赤字・黒字の構成分析!C$35="",NA(),連結実質赤字比率に係る赤字・黒字の構成分析!C$35)</f>
        <v>指宿市水道事業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2.39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3.64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3.86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4.75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9.35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8.1199999999999992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6.59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6.82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2143</v>
      </c>
      <c r="E42" s="181"/>
      <c r="F42" s="181"/>
      <c r="G42" s="181">
        <f>'実質公債費比率（分子）の構造'!L$52</f>
        <v>2225</v>
      </c>
      <c r="H42" s="181"/>
      <c r="I42" s="181"/>
      <c r="J42" s="181">
        <f>'実質公債費比率（分子）の構造'!M$52</f>
        <v>2324</v>
      </c>
      <c r="K42" s="181"/>
      <c r="L42" s="181"/>
      <c r="M42" s="181">
        <f>'実質公債費比率（分子）の構造'!N$52</f>
        <v>2428</v>
      </c>
      <c r="N42" s="181"/>
      <c r="O42" s="181"/>
      <c r="P42" s="181">
        <f>'実質公債費比率（分子）の構造'!O$52</f>
        <v>2529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24</v>
      </c>
      <c r="C44" s="181"/>
      <c r="D44" s="181"/>
      <c r="E44" s="181">
        <f>'実質公債費比率（分子）の構造'!L$50</f>
        <v>20</v>
      </c>
      <c r="F44" s="181"/>
      <c r="G44" s="181"/>
      <c r="H44" s="181">
        <f>'実質公債費比率（分子）の構造'!M$50</f>
        <v>15</v>
      </c>
      <c r="I44" s="181"/>
      <c r="J44" s="181"/>
      <c r="K44" s="181">
        <f>'実質公債費比率（分子）の構造'!N$50</f>
        <v>14</v>
      </c>
      <c r="L44" s="181"/>
      <c r="M44" s="181"/>
      <c r="N44" s="181">
        <f>'実質公債費比率（分子）の構造'!O$50</f>
        <v>15</v>
      </c>
      <c r="O44" s="181"/>
      <c r="P44" s="181"/>
    </row>
    <row r="45" spans="1:16" x14ac:dyDescent="0.15">
      <c r="A45" s="181" t="s">
        <v>66</v>
      </c>
      <c r="B45" s="181">
        <f>'実質公債費比率（分子）の構造'!K$49</f>
        <v>46</v>
      </c>
      <c r="C45" s="181"/>
      <c r="D45" s="181"/>
      <c r="E45" s="181">
        <f>'実質公債費比率（分子）の構造'!L$49</f>
        <v>140</v>
      </c>
      <c r="F45" s="181"/>
      <c r="G45" s="181"/>
      <c r="H45" s="181">
        <f>'実質公債費比率（分子）の構造'!M$49</f>
        <v>229</v>
      </c>
      <c r="I45" s="181"/>
      <c r="J45" s="181"/>
      <c r="K45" s="181">
        <f>'実質公債費比率（分子）の構造'!N$49</f>
        <v>292</v>
      </c>
      <c r="L45" s="181"/>
      <c r="M45" s="181"/>
      <c r="N45" s="181">
        <f>'実質公債費比率（分子）の構造'!O$49</f>
        <v>293</v>
      </c>
      <c r="O45" s="181"/>
      <c r="P45" s="181"/>
    </row>
    <row r="46" spans="1:16" x14ac:dyDescent="0.15">
      <c r="A46" s="181" t="s">
        <v>67</v>
      </c>
      <c r="B46" s="181">
        <f>'実質公債費比率（分子）の構造'!K$48</f>
        <v>215</v>
      </c>
      <c r="C46" s="181"/>
      <c r="D46" s="181"/>
      <c r="E46" s="181">
        <f>'実質公債費比率（分子）の構造'!L$48</f>
        <v>219</v>
      </c>
      <c r="F46" s="181"/>
      <c r="G46" s="181"/>
      <c r="H46" s="181">
        <f>'実質公債費比率（分子）の構造'!M$48</f>
        <v>220</v>
      </c>
      <c r="I46" s="181"/>
      <c r="J46" s="181"/>
      <c r="K46" s="181">
        <f>'実質公債費比率（分子）の構造'!N$48</f>
        <v>250</v>
      </c>
      <c r="L46" s="181"/>
      <c r="M46" s="181"/>
      <c r="N46" s="181">
        <f>'実質公債費比率（分子）の構造'!O$48</f>
        <v>261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2725</v>
      </c>
      <c r="C49" s="181"/>
      <c r="D49" s="181"/>
      <c r="E49" s="181">
        <f>'実質公債費比率（分子）の構造'!L$45</f>
        <v>2714</v>
      </c>
      <c r="F49" s="181"/>
      <c r="G49" s="181"/>
      <c r="H49" s="181">
        <f>'実質公債費比率（分子）の構造'!M$45</f>
        <v>2803</v>
      </c>
      <c r="I49" s="181"/>
      <c r="J49" s="181"/>
      <c r="K49" s="181">
        <f>'実質公債費比率（分子）の構造'!N$45</f>
        <v>2845</v>
      </c>
      <c r="L49" s="181"/>
      <c r="M49" s="181"/>
      <c r="N49" s="181">
        <f>'実質公債費比率（分子）の構造'!O$45</f>
        <v>2900</v>
      </c>
      <c r="O49" s="181"/>
      <c r="P49" s="181"/>
    </row>
    <row r="50" spans="1:16" x14ac:dyDescent="0.15">
      <c r="A50" s="181" t="s">
        <v>71</v>
      </c>
      <c r="B50" s="181" t="e">
        <f>NA()</f>
        <v>#N/A</v>
      </c>
      <c r="C50" s="181">
        <f>IF(ISNUMBER('実質公債費比率（分子）の構造'!K$53),'実質公債費比率（分子）の構造'!K$53,NA())</f>
        <v>867</v>
      </c>
      <c r="D50" s="181" t="e">
        <f>NA()</f>
        <v>#N/A</v>
      </c>
      <c r="E50" s="181" t="e">
        <f>NA()</f>
        <v>#N/A</v>
      </c>
      <c r="F50" s="181">
        <f>IF(ISNUMBER('実質公債費比率（分子）の構造'!L$53),'実質公債費比率（分子）の構造'!L$53,NA())</f>
        <v>868</v>
      </c>
      <c r="G50" s="181" t="e">
        <f>NA()</f>
        <v>#N/A</v>
      </c>
      <c r="H50" s="181" t="e">
        <f>NA()</f>
        <v>#N/A</v>
      </c>
      <c r="I50" s="181">
        <f>IF(ISNUMBER('実質公債費比率（分子）の構造'!M$53),'実質公債費比率（分子）の構造'!M$53,NA())</f>
        <v>943</v>
      </c>
      <c r="J50" s="181" t="e">
        <f>NA()</f>
        <v>#N/A</v>
      </c>
      <c r="K50" s="181" t="e">
        <f>NA()</f>
        <v>#N/A</v>
      </c>
      <c r="L50" s="181">
        <f>IF(ISNUMBER('実質公債費比率（分子）の構造'!N$53),'実質公債費比率（分子）の構造'!N$53,NA())</f>
        <v>973</v>
      </c>
      <c r="M50" s="181" t="e">
        <f>NA()</f>
        <v>#N/A</v>
      </c>
      <c r="N50" s="181" t="e">
        <f>NA()</f>
        <v>#N/A</v>
      </c>
      <c r="O50" s="181">
        <f>IF(ISNUMBER('実質公債費比率（分子）の構造'!O$53),'実質公債費比率（分子）の構造'!O$53,NA())</f>
        <v>940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22507</v>
      </c>
      <c r="E56" s="180"/>
      <c r="F56" s="180"/>
      <c r="G56" s="180">
        <f>'将来負担比率（分子）の構造'!J$52</f>
        <v>23541</v>
      </c>
      <c r="H56" s="180"/>
      <c r="I56" s="180"/>
      <c r="J56" s="180">
        <f>'将来負担比率（分子）の構造'!K$52</f>
        <v>24797</v>
      </c>
      <c r="K56" s="180"/>
      <c r="L56" s="180"/>
      <c r="M56" s="180">
        <f>'将来負担比率（分子）の構造'!L$52</f>
        <v>26302</v>
      </c>
      <c r="N56" s="180"/>
      <c r="O56" s="180"/>
      <c r="P56" s="180">
        <f>'将来負担比率（分子）の構造'!M$52</f>
        <v>26621</v>
      </c>
    </row>
    <row r="57" spans="1:16" x14ac:dyDescent="0.15">
      <c r="A57" s="180" t="s">
        <v>42</v>
      </c>
      <c r="B57" s="180"/>
      <c r="C57" s="180"/>
      <c r="D57" s="180">
        <f>'将来負担比率（分子）の構造'!I$51</f>
        <v>1193</v>
      </c>
      <c r="E57" s="180"/>
      <c r="F57" s="180"/>
      <c r="G57" s="180">
        <f>'将来負担比率（分子）の構造'!J$51</f>
        <v>1189</v>
      </c>
      <c r="H57" s="180"/>
      <c r="I57" s="180"/>
      <c r="J57" s="180">
        <f>'将来負担比率（分子）の構造'!K$51</f>
        <v>1143</v>
      </c>
      <c r="K57" s="180"/>
      <c r="L57" s="180"/>
      <c r="M57" s="180">
        <f>'将来負担比率（分子）の構造'!L$51</f>
        <v>1108</v>
      </c>
      <c r="N57" s="180"/>
      <c r="O57" s="180"/>
      <c r="P57" s="180">
        <f>'将来負担比率（分子）の構造'!M$51</f>
        <v>975</v>
      </c>
    </row>
    <row r="58" spans="1:16" x14ac:dyDescent="0.15">
      <c r="A58" s="180" t="s">
        <v>41</v>
      </c>
      <c r="B58" s="180"/>
      <c r="C58" s="180"/>
      <c r="D58" s="180">
        <f>'将来負担比率（分子）の構造'!I$50</f>
        <v>6173</v>
      </c>
      <c r="E58" s="180"/>
      <c r="F58" s="180"/>
      <c r="G58" s="180">
        <f>'将来負担比率（分子）の構造'!J$50</f>
        <v>6564</v>
      </c>
      <c r="H58" s="180"/>
      <c r="I58" s="180"/>
      <c r="J58" s="180">
        <f>'将来負担比率（分子）の構造'!K$50</f>
        <v>6644</v>
      </c>
      <c r="K58" s="180"/>
      <c r="L58" s="180"/>
      <c r="M58" s="180">
        <f>'将来負担比率（分子）の構造'!L$50</f>
        <v>6634</v>
      </c>
      <c r="N58" s="180"/>
      <c r="O58" s="180"/>
      <c r="P58" s="180">
        <f>'将来負担比率（分子）の構造'!M$50</f>
        <v>6832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559</v>
      </c>
      <c r="C61" s="180"/>
      <c r="D61" s="180"/>
      <c r="E61" s="180">
        <f>'将来負担比率（分子）の構造'!J$46</f>
        <v>732</v>
      </c>
      <c r="F61" s="180"/>
      <c r="G61" s="180"/>
      <c r="H61" s="180">
        <f>'将来負担比率（分子）の構造'!K$46</f>
        <v>619</v>
      </c>
      <c r="I61" s="180"/>
      <c r="J61" s="180"/>
      <c r="K61" s="180">
        <f>'将来負担比率（分子）の構造'!L$46</f>
        <v>630</v>
      </c>
      <c r="L61" s="180"/>
      <c r="M61" s="180"/>
      <c r="N61" s="180">
        <f>'将来負担比率（分子）の構造'!M$46</f>
        <v>363</v>
      </c>
      <c r="O61" s="180"/>
      <c r="P61" s="180"/>
    </row>
    <row r="62" spans="1:16" x14ac:dyDescent="0.15">
      <c r="A62" s="180" t="s">
        <v>35</v>
      </c>
      <c r="B62" s="180">
        <f>'将来負担比率（分子）の構造'!I$45</f>
        <v>3611</v>
      </c>
      <c r="C62" s="180"/>
      <c r="D62" s="180"/>
      <c r="E62" s="180">
        <f>'将来負担比率（分子）の構造'!J$45</f>
        <v>3473</v>
      </c>
      <c r="F62" s="180"/>
      <c r="G62" s="180"/>
      <c r="H62" s="180">
        <f>'将来負担比率（分子）の構造'!K$45</f>
        <v>3393</v>
      </c>
      <c r="I62" s="180"/>
      <c r="J62" s="180"/>
      <c r="K62" s="180">
        <f>'将来負担比率（分子）の構造'!L$45</f>
        <v>3309</v>
      </c>
      <c r="L62" s="180"/>
      <c r="M62" s="180"/>
      <c r="N62" s="180">
        <f>'将来負担比率（分子）の構造'!M$45</f>
        <v>3123</v>
      </c>
      <c r="O62" s="180"/>
      <c r="P62" s="180"/>
    </row>
    <row r="63" spans="1:16" x14ac:dyDescent="0.15">
      <c r="A63" s="180" t="s">
        <v>34</v>
      </c>
      <c r="B63" s="180">
        <f>'将来負担比率（分子）の構造'!I$44</f>
        <v>3901</v>
      </c>
      <c r="C63" s="180"/>
      <c r="D63" s="180"/>
      <c r="E63" s="180">
        <f>'将来負担比率（分子）の構造'!J$44</f>
        <v>4651</v>
      </c>
      <c r="F63" s="180"/>
      <c r="G63" s="180"/>
      <c r="H63" s="180">
        <f>'将来負担比率（分子）の構造'!K$44</f>
        <v>5035</v>
      </c>
      <c r="I63" s="180"/>
      <c r="J63" s="180"/>
      <c r="K63" s="180">
        <f>'将来負担比率（分子）の構造'!L$44</f>
        <v>5048</v>
      </c>
      <c r="L63" s="180"/>
      <c r="M63" s="180"/>
      <c r="N63" s="180">
        <f>'将来負担比率（分子）の構造'!M$44</f>
        <v>4755</v>
      </c>
      <c r="O63" s="180"/>
      <c r="P63" s="180"/>
    </row>
    <row r="64" spans="1:16" x14ac:dyDescent="0.15">
      <c r="A64" s="180" t="s">
        <v>33</v>
      </c>
      <c r="B64" s="180">
        <f>'将来負担比率（分子）の構造'!I$43</f>
        <v>2055</v>
      </c>
      <c r="C64" s="180"/>
      <c r="D64" s="180"/>
      <c r="E64" s="180">
        <f>'将来負担比率（分子）の構造'!J$43</f>
        <v>2200</v>
      </c>
      <c r="F64" s="180"/>
      <c r="G64" s="180"/>
      <c r="H64" s="180">
        <f>'将来負担比率（分子）の構造'!K$43</f>
        <v>2405</v>
      </c>
      <c r="I64" s="180"/>
      <c r="J64" s="180"/>
      <c r="K64" s="180">
        <f>'将来負担比率（分子）の構造'!L$43</f>
        <v>2687</v>
      </c>
      <c r="L64" s="180"/>
      <c r="M64" s="180"/>
      <c r="N64" s="180">
        <f>'将来負担比率（分子）の構造'!M$43</f>
        <v>2721</v>
      </c>
      <c r="O64" s="180"/>
      <c r="P64" s="180"/>
    </row>
    <row r="65" spans="1:16" x14ac:dyDescent="0.15">
      <c r="A65" s="180" t="s">
        <v>32</v>
      </c>
      <c r="B65" s="180">
        <f>'将来負担比率（分子）の構造'!I$42</f>
        <v>69</v>
      </c>
      <c r="C65" s="180"/>
      <c r="D65" s="180"/>
      <c r="E65" s="180">
        <f>'将来負担比率（分子）の構造'!J$42</f>
        <v>54</v>
      </c>
      <c r="F65" s="180"/>
      <c r="G65" s="180"/>
      <c r="H65" s="180">
        <f>'将来負担比率（分子）の構造'!K$42</f>
        <v>134</v>
      </c>
      <c r="I65" s="180"/>
      <c r="J65" s="180"/>
      <c r="K65" s="180">
        <f>'将来負担比率（分子）の構造'!L$42</f>
        <v>129</v>
      </c>
      <c r="L65" s="180"/>
      <c r="M65" s="180"/>
      <c r="N65" s="180">
        <f>'将来負担比率（分子）の構造'!M$42</f>
        <v>8</v>
      </c>
      <c r="O65" s="180"/>
      <c r="P65" s="180"/>
    </row>
    <row r="66" spans="1:16" x14ac:dyDescent="0.15">
      <c r="A66" s="180" t="s">
        <v>31</v>
      </c>
      <c r="B66" s="180">
        <f>'将来負担比率（分子）の構造'!I$41</f>
        <v>23786</v>
      </c>
      <c r="C66" s="180"/>
      <c r="D66" s="180"/>
      <c r="E66" s="180">
        <f>'将来負担比率（分子）の構造'!J$41</f>
        <v>24179</v>
      </c>
      <c r="F66" s="180"/>
      <c r="G66" s="180"/>
      <c r="H66" s="180">
        <f>'将来負担比率（分子）の構造'!K$41</f>
        <v>24798</v>
      </c>
      <c r="I66" s="180"/>
      <c r="J66" s="180"/>
      <c r="K66" s="180">
        <f>'将来負担比率（分子）の構造'!L$41</f>
        <v>25858</v>
      </c>
      <c r="L66" s="180"/>
      <c r="M66" s="180"/>
      <c r="N66" s="180">
        <f>'将来負担比率（分子）の構造'!M$41</f>
        <v>27280</v>
      </c>
      <c r="O66" s="180"/>
      <c r="P66" s="180"/>
    </row>
    <row r="67" spans="1:16" x14ac:dyDescent="0.15">
      <c r="A67" s="180" t="s">
        <v>75</v>
      </c>
      <c r="B67" s="180" t="e">
        <f>NA()</f>
        <v>#N/A</v>
      </c>
      <c r="C67" s="180">
        <f>IF(ISNUMBER('将来負担比率（分子）の構造'!I$53), IF('将来負担比率（分子）の構造'!I$53 &lt; 0, 0, '将来負担比率（分子）の構造'!I$53), NA())</f>
        <v>4108</v>
      </c>
      <c r="D67" s="180" t="e">
        <f>NA()</f>
        <v>#N/A</v>
      </c>
      <c r="E67" s="180" t="e">
        <f>NA()</f>
        <v>#N/A</v>
      </c>
      <c r="F67" s="180">
        <f>IF(ISNUMBER('将来負担比率（分子）の構造'!J$53), IF('将来負担比率（分子）の構造'!J$53 &lt; 0, 0, '将来負担比率（分子）の構造'!J$53), NA())</f>
        <v>3995</v>
      </c>
      <c r="G67" s="180" t="e">
        <f>NA()</f>
        <v>#N/A</v>
      </c>
      <c r="H67" s="180" t="e">
        <f>NA()</f>
        <v>#N/A</v>
      </c>
      <c r="I67" s="180">
        <f>IF(ISNUMBER('将来負担比率（分子）の構造'!K$53), IF('将来負担比率（分子）の構造'!K$53 &lt; 0, 0, '将来負担比率（分子）の構造'!K$53), NA())</f>
        <v>3801</v>
      </c>
      <c r="J67" s="180" t="e">
        <f>NA()</f>
        <v>#N/A</v>
      </c>
      <c r="K67" s="180" t="e">
        <f>NA()</f>
        <v>#N/A</v>
      </c>
      <c r="L67" s="180">
        <f>IF(ISNUMBER('将来負担比率（分子）の構造'!L$53), IF('将来負担比率（分子）の構造'!L$53 &lt; 0, 0, '将来負担比率（分子）の構造'!L$53), NA())</f>
        <v>3618</v>
      </c>
      <c r="M67" s="180" t="e">
        <f>NA()</f>
        <v>#N/A</v>
      </c>
      <c r="N67" s="180" t="e">
        <f>NA()</f>
        <v>#N/A</v>
      </c>
      <c r="O67" s="180">
        <f>IF(ISNUMBER('将来負担比率（分子）の構造'!M$53), IF('将来負担比率（分子）の構造'!M$53 &lt; 0, 0, '将来負担比率（分子）の構造'!M$53), NA())</f>
        <v>3823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2612</v>
      </c>
      <c r="C72" s="184">
        <f>基金残高に係る経年分析!G55</f>
        <v>2353</v>
      </c>
      <c r="D72" s="184">
        <f>基金残高に係る経年分析!H55</f>
        <v>2613</v>
      </c>
    </row>
    <row r="73" spans="1:16" x14ac:dyDescent="0.15">
      <c r="A73" s="183" t="s">
        <v>78</v>
      </c>
      <c r="B73" s="184">
        <f>基金残高に係る経年分析!F56</f>
        <v>1585</v>
      </c>
      <c r="C73" s="184">
        <f>基金残高に係る経年分析!G56</f>
        <v>1888</v>
      </c>
      <c r="D73" s="184">
        <f>基金残高に係る経年分析!H56</f>
        <v>1902</v>
      </c>
    </row>
    <row r="74" spans="1:16" x14ac:dyDescent="0.15">
      <c r="A74" s="183" t="s">
        <v>79</v>
      </c>
      <c r="B74" s="184">
        <f>基金残高に係る経年分析!F57</f>
        <v>4044</v>
      </c>
      <c r="C74" s="184">
        <f>基金残高に係る経年分析!G57</f>
        <v>3913</v>
      </c>
      <c r="D74" s="184">
        <f>基金残高に係る経年分析!H57</f>
        <v>3304</v>
      </c>
    </row>
  </sheetData>
  <sheetProtection algorithmName="SHA-512" hashValue="NL80nkRIQLDkH7p1ejmGEPPY+enrx2mX4yF2CkWNsxf8klHILZzWz6mADICGMdbhtBc7Jm4zlwF+kSBptpB4Bg==" saltValue="rC0/Nfh891xoqRp+DtDo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4271713</v>
      </c>
      <c r="S5" s="689"/>
      <c r="T5" s="689"/>
      <c r="U5" s="689"/>
      <c r="V5" s="689"/>
      <c r="W5" s="689"/>
      <c r="X5" s="689"/>
      <c r="Y5" s="735"/>
      <c r="Z5" s="753">
        <v>16.899999999999999</v>
      </c>
      <c r="AA5" s="753"/>
      <c r="AB5" s="753"/>
      <c r="AC5" s="753"/>
      <c r="AD5" s="754">
        <v>4215978</v>
      </c>
      <c r="AE5" s="754"/>
      <c r="AF5" s="754"/>
      <c r="AG5" s="754"/>
      <c r="AH5" s="754"/>
      <c r="AI5" s="754"/>
      <c r="AJ5" s="754"/>
      <c r="AK5" s="754"/>
      <c r="AL5" s="736">
        <v>34.299999999999997</v>
      </c>
      <c r="AM5" s="705"/>
      <c r="AN5" s="705"/>
      <c r="AO5" s="737"/>
      <c r="AP5" s="722" t="s">
        <v>225</v>
      </c>
      <c r="AQ5" s="723"/>
      <c r="AR5" s="723"/>
      <c r="AS5" s="723"/>
      <c r="AT5" s="723"/>
      <c r="AU5" s="723"/>
      <c r="AV5" s="723"/>
      <c r="AW5" s="723"/>
      <c r="AX5" s="723"/>
      <c r="AY5" s="723"/>
      <c r="AZ5" s="723"/>
      <c r="BA5" s="723"/>
      <c r="BB5" s="723"/>
      <c r="BC5" s="723"/>
      <c r="BD5" s="723"/>
      <c r="BE5" s="723"/>
      <c r="BF5" s="724"/>
      <c r="BG5" s="623">
        <v>4131203</v>
      </c>
      <c r="BH5" s="626"/>
      <c r="BI5" s="626"/>
      <c r="BJ5" s="626"/>
      <c r="BK5" s="626"/>
      <c r="BL5" s="626"/>
      <c r="BM5" s="626"/>
      <c r="BN5" s="627"/>
      <c r="BO5" s="685">
        <v>96.7</v>
      </c>
      <c r="BP5" s="685"/>
      <c r="BQ5" s="685"/>
      <c r="BR5" s="685"/>
      <c r="BS5" s="686">
        <v>27662</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15">
      <c r="B6" s="620" t="s">
        <v>229</v>
      </c>
      <c r="C6" s="621"/>
      <c r="D6" s="621"/>
      <c r="E6" s="621"/>
      <c r="F6" s="621"/>
      <c r="G6" s="621"/>
      <c r="H6" s="621"/>
      <c r="I6" s="621"/>
      <c r="J6" s="621"/>
      <c r="K6" s="621"/>
      <c r="L6" s="621"/>
      <c r="M6" s="621"/>
      <c r="N6" s="621"/>
      <c r="O6" s="621"/>
      <c r="P6" s="621"/>
      <c r="Q6" s="622"/>
      <c r="R6" s="623">
        <v>188420</v>
      </c>
      <c r="S6" s="626"/>
      <c r="T6" s="626"/>
      <c r="U6" s="626"/>
      <c r="V6" s="626"/>
      <c r="W6" s="626"/>
      <c r="X6" s="626"/>
      <c r="Y6" s="627"/>
      <c r="Z6" s="685">
        <v>0.7</v>
      </c>
      <c r="AA6" s="685"/>
      <c r="AB6" s="685"/>
      <c r="AC6" s="685"/>
      <c r="AD6" s="686">
        <v>188420</v>
      </c>
      <c r="AE6" s="686"/>
      <c r="AF6" s="686"/>
      <c r="AG6" s="686"/>
      <c r="AH6" s="686"/>
      <c r="AI6" s="686"/>
      <c r="AJ6" s="686"/>
      <c r="AK6" s="686"/>
      <c r="AL6" s="628">
        <v>1.5</v>
      </c>
      <c r="AM6" s="629"/>
      <c r="AN6" s="629"/>
      <c r="AO6" s="687"/>
      <c r="AP6" s="620" t="s">
        <v>230</v>
      </c>
      <c r="AQ6" s="621"/>
      <c r="AR6" s="621"/>
      <c r="AS6" s="621"/>
      <c r="AT6" s="621"/>
      <c r="AU6" s="621"/>
      <c r="AV6" s="621"/>
      <c r="AW6" s="621"/>
      <c r="AX6" s="621"/>
      <c r="AY6" s="621"/>
      <c r="AZ6" s="621"/>
      <c r="BA6" s="621"/>
      <c r="BB6" s="621"/>
      <c r="BC6" s="621"/>
      <c r="BD6" s="621"/>
      <c r="BE6" s="621"/>
      <c r="BF6" s="622"/>
      <c r="BG6" s="623">
        <v>4131203</v>
      </c>
      <c r="BH6" s="626"/>
      <c r="BI6" s="626"/>
      <c r="BJ6" s="626"/>
      <c r="BK6" s="626"/>
      <c r="BL6" s="626"/>
      <c r="BM6" s="626"/>
      <c r="BN6" s="627"/>
      <c r="BO6" s="685">
        <v>96.7</v>
      </c>
      <c r="BP6" s="685"/>
      <c r="BQ6" s="685"/>
      <c r="BR6" s="685"/>
      <c r="BS6" s="686">
        <v>27662</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178885</v>
      </c>
      <c r="CS6" s="626"/>
      <c r="CT6" s="626"/>
      <c r="CU6" s="626"/>
      <c r="CV6" s="626"/>
      <c r="CW6" s="626"/>
      <c r="CX6" s="626"/>
      <c r="CY6" s="627"/>
      <c r="CZ6" s="736">
        <v>0.7</v>
      </c>
      <c r="DA6" s="705"/>
      <c r="DB6" s="705"/>
      <c r="DC6" s="739"/>
      <c r="DD6" s="631">
        <v>1055</v>
      </c>
      <c r="DE6" s="626"/>
      <c r="DF6" s="626"/>
      <c r="DG6" s="626"/>
      <c r="DH6" s="626"/>
      <c r="DI6" s="626"/>
      <c r="DJ6" s="626"/>
      <c r="DK6" s="626"/>
      <c r="DL6" s="626"/>
      <c r="DM6" s="626"/>
      <c r="DN6" s="626"/>
      <c r="DO6" s="626"/>
      <c r="DP6" s="627"/>
      <c r="DQ6" s="631">
        <v>177885</v>
      </c>
      <c r="DR6" s="626"/>
      <c r="DS6" s="626"/>
      <c r="DT6" s="626"/>
      <c r="DU6" s="626"/>
      <c r="DV6" s="626"/>
      <c r="DW6" s="626"/>
      <c r="DX6" s="626"/>
      <c r="DY6" s="626"/>
      <c r="DZ6" s="626"/>
      <c r="EA6" s="626"/>
      <c r="EB6" s="626"/>
      <c r="EC6" s="666"/>
    </row>
    <row r="7" spans="2:143" ht="11.25" customHeight="1" x14ac:dyDescent="0.15">
      <c r="B7" s="620" t="s">
        <v>232</v>
      </c>
      <c r="C7" s="621"/>
      <c r="D7" s="621"/>
      <c r="E7" s="621"/>
      <c r="F7" s="621"/>
      <c r="G7" s="621"/>
      <c r="H7" s="621"/>
      <c r="I7" s="621"/>
      <c r="J7" s="621"/>
      <c r="K7" s="621"/>
      <c r="L7" s="621"/>
      <c r="M7" s="621"/>
      <c r="N7" s="621"/>
      <c r="O7" s="621"/>
      <c r="P7" s="621"/>
      <c r="Q7" s="622"/>
      <c r="R7" s="623">
        <v>6248</v>
      </c>
      <c r="S7" s="626"/>
      <c r="T7" s="626"/>
      <c r="U7" s="626"/>
      <c r="V7" s="626"/>
      <c r="W7" s="626"/>
      <c r="X7" s="626"/>
      <c r="Y7" s="627"/>
      <c r="Z7" s="685">
        <v>0</v>
      </c>
      <c r="AA7" s="685"/>
      <c r="AB7" s="685"/>
      <c r="AC7" s="685"/>
      <c r="AD7" s="686">
        <v>6248</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1574694</v>
      </c>
      <c r="BH7" s="626"/>
      <c r="BI7" s="626"/>
      <c r="BJ7" s="626"/>
      <c r="BK7" s="626"/>
      <c r="BL7" s="626"/>
      <c r="BM7" s="626"/>
      <c r="BN7" s="627"/>
      <c r="BO7" s="685">
        <v>36.9</v>
      </c>
      <c r="BP7" s="685"/>
      <c r="BQ7" s="685"/>
      <c r="BR7" s="685"/>
      <c r="BS7" s="686">
        <v>27662</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3509766</v>
      </c>
      <c r="CS7" s="626"/>
      <c r="CT7" s="626"/>
      <c r="CU7" s="626"/>
      <c r="CV7" s="626"/>
      <c r="CW7" s="626"/>
      <c r="CX7" s="626"/>
      <c r="CY7" s="627"/>
      <c r="CZ7" s="685">
        <v>14.4</v>
      </c>
      <c r="DA7" s="685"/>
      <c r="DB7" s="685"/>
      <c r="DC7" s="685"/>
      <c r="DD7" s="631">
        <v>1164406</v>
      </c>
      <c r="DE7" s="626"/>
      <c r="DF7" s="626"/>
      <c r="DG7" s="626"/>
      <c r="DH7" s="626"/>
      <c r="DI7" s="626"/>
      <c r="DJ7" s="626"/>
      <c r="DK7" s="626"/>
      <c r="DL7" s="626"/>
      <c r="DM7" s="626"/>
      <c r="DN7" s="626"/>
      <c r="DO7" s="626"/>
      <c r="DP7" s="627"/>
      <c r="DQ7" s="631">
        <v>1635388</v>
      </c>
      <c r="DR7" s="626"/>
      <c r="DS7" s="626"/>
      <c r="DT7" s="626"/>
      <c r="DU7" s="626"/>
      <c r="DV7" s="626"/>
      <c r="DW7" s="626"/>
      <c r="DX7" s="626"/>
      <c r="DY7" s="626"/>
      <c r="DZ7" s="626"/>
      <c r="EA7" s="626"/>
      <c r="EB7" s="626"/>
      <c r="EC7" s="666"/>
    </row>
    <row r="8" spans="2:143" ht="11.25" customHeight="1" x14ac:dyDescent="0.15">
      <c r="B8" s="620" t="s">
        <v>235</v>
      </c>
      <c r="C8" s="621"/>
      <c r="D8" s="621"/>
      <c r="E8" s="621"/>
      <c r="F8" s="621"/>
      <c r="G8" s="621"/>
      <c r="H8" s="621"/>
      <c r="I8" s="621"/>
      <c r="J8" s="621"/>
      <c r="K8" s="621"/>
      <c r="L8" s="621"/>
      <c r="M8" s="621"/>
      <c r="N8" s="621"/>
      <c r="O8" s="621"/>
      <c r="P8" s="621"/>
      <c r="Q8" s="622"/>
      <c r="R8" s="623">
        <v>6904</v>
      </c>
      <c r="S8" s="626"/>
      <c r="T8" s="626"/>
      <c r="U8" s="626"/>
      <c r="V8" s="626"/>
      <c r="W8" s="626"/>
      <c r="X8" s="626"/>
      <c r="Y8" s="627"/>
      <c r="Z8" s="685">
        <v>0</v>
      </c>
      <c r="AA8" s="685"/>
      <c r="AB8" s="685"/>
      <c r="AC8" s="685"/>
      <c r="AD8" s="686">
        <v>6904</v>
      </c>
      <c r="AE8" s="686"/>
      <c r="AF8" s="686"/>
      <c r="AG8" s="686"/>
      <c r="AH8" s="686"/>
      <c r="AI8" s="686"/>
      <c r="AJ8" s="686"/>
      <c r="AK8" s="686"/>
      <c r="AL8" s="628">
        <v>0.1</v>
      </c>
      <c r="AM8" s="629"/>
      <c r="AN8" s="629"/>
      <c r="AO8" s="687"/>
      <c r="AP8" s="620" t="s">
        <v>236</v>
      </c>
      <c r="AQ8" s="621"/>
      <c r="AR8" s="621"/>
      <c r="AS8" s="621"/>
      <c r="AT8" s="621"/>
      <c r="AU8" s="621"/>
      <c r="AV8" s="621"/>
      <c r="AW8" s="621"/>
      <c r="AX8" s="621"/>
      <c r="AY8" s="621"/>
      <c r="AZ8" s="621"/>
      <c r="BA8" s="621"/>
      <c r="BB8" s="621"/>
      <c r="BC8" s="621"/>
      <c r="BD8" s="621"/>
      <c r="BE8" s="621"/>
      <c r="BF8" s="622"/>
      <c r="BG8" s="623">
        <v>64989</v>
      </c>
      <c r="BH8" s="626"/>
      <c r="BI8" s="626"/>
      <c r="BJ8" s="626"/>
      <c r="BK8" s="626"/>
      <c r="BL8" s="626"/>
      <c r="BM8" s="626"/>
      <c r="BN8" s="627"/>
      <c r="BO8" s="685">
        <v>1.5</v>
      </c>
      <c r="BP8" s="685"/>
      <c r="BQ8" s="685"/>
      <c r="BR8" s="685"/>
      <c r="BS8" s="631" t="s">
        <v>237</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7621947</v>
      </c>
      <c r="CS8" s="626"/>
      <c r="CT8" s="626"/>
      <c r="CU8" s="626"/>
      <c r="CV8" s="626"/>
      <c r="CW8" s="626"/>
      <c r="CX8" s="626"/>
      <c r="CY8" s="627"/>
      <c r="CZ8" s="685">
        <v>31.3</v>
      </c>
      <c r="DA8" s="685"/>
      <c r="DB8" s="685"/>
      <c r="DC8" s="685"/>
      <c r="DD8" s="631">
        <v>80085</v>
      </c>
      <c r="DE8" s="626"/>
      <c r="DF8" s="626"/>
      <c r="DG8" s="626"/>
      <c r="DH8" s="626"/>
      <c r="DI8" s="626"/>
      <c r="DJ8" s="626"/>
      <c r="DK8" s="626"/>
      <c r="DL8" s="626"/>
      <c r="DM8" s="626"/>
      <c r="DN8" s="626"/>
      <c r="DO8" s="626"/>
      <c r="DP8" s="627"/>
      <c r="DQ8" s="631">
        <v>3768593</v>
      </c>
      <c r="DR8" s="626"/>
      <c r="DS8" s="626"/>
      <c r="DT8" s="626"/>
      <c r="DU8" s="626"/>
      <c r="DV8" s="626"/>
      <c r="DW8" s="626"/>
      <c r="DX8" s="626"/>
      <c r="DY8" s="626"/>
      <c r="DZ8" s="626"/>
      <c r="EA8" s="626"/>
      <c r="EB8" s="626"/>
      <c r="EC8" s="666"/>
    </row>
    <row r="9" spans="2:143" ht="11.25" customHeight="1" x14ac:dyDescent="0.15">
      <c r="B9" s="620" t="s">
        <v>239</v>
      </c>
      <c r="C9" s="621"/>
      <c r="D9" s="621"/>
      <c r="E9" s="621"/>
      <c r="F9" s="621"/>
      <c r="G9" s="621"/>
      <c r="H9" s="621"/>
      <c r="I9" s="621"/>
      <c r="J9" s="621"/>
      <c r="K9" s="621"/>
      <c r="L9" s="621"/>
      <c r="M9" s="621"/>
      <c r="N9" s="621"/>
      <c r="O9" s="621"/>
      <c r="P9" s="621"/>
      <c r="Q9" s="622"/>
      <c r="R9" s="623">
        <v>8030</v>
      </c>
      <c r="S9" s="626"/>
      <c r="T9" s="626"/>
      <c r="U9" s="626"/>
      <c r="V9" s="626"/>
      <c r="W9" s="626"/>
      <c r="X9" s="626"/>
      <c r="Y9" s="627"/>
      <c r="Z9" s="685">
        <v>0</v>
      </c>
      <c r="AA9" s="685"/>
      <c r="AB9" s="685"/>
      <c r="AC9" s="685"/>
      <c r="AD9" s="686">
        <v>8030</v>
      </c>
      <c r="AE9" s="686"/>
      <c r="AF9" s="686"/>
      <c r="AG9" s="686"/>
      <c r="AH9" s="686"/>
      <c r="AI9" s="686"/>
      <c r="AJ9" s="686"/>
      <c r="AK9" s="686"/>
      <c r="AL9" s="628">
        <v>0.1</v>
      </c>
      <c r="AM9" s="629"/>
      <c r="AN9" s="629"/>
      <c r="AO9" s="687"/>
      <c r="AP9" s="620" t="s">
        <v>240</v>
      </c>
      <c r="AQ9" s="621"/>
      <c r="AR9" s="621"/>
      <c r="AS9" s="621"/>
      <c r="AT9" s="621"/>
      <c r="AU9" s="621"/>
      <c r="AV9" s="621"/>
      <c r="AW9" s="621"/>
      <c r="AX9" s="621"/>
      <c r="AY9" s="621"/>
      <c r="AZ9" s="621"/>
      <c r="BA9" s="621"/>
      <c r="BB9" s="621"/>
      <c r="BC9" s="621"/>
      <c r="BD9" s="621"/>
      <c r="BE9" s="621"/>
      <c r="BF9" s="622"/>
      <c r="BG9" s="623">
        <v>1284323</v>
      </c>
      <c r="BH9" s="626"/>
      <c r="BI9" s="626"/>
      <c r="BJ9" s="626"/>
      <c r="BK9" s="626"/>
      <c r="BL9" s="626"/>
      <c r="BM9" s="626"/>
      <c r="BN9" s="627"/>
      <c r="BO9" s="685">
        <v>30.1</v>
      </c>
      <c r="BP9" s="685"/>
      <c r="BQ9" s="685"/>
      <c r="BR9" s="685"/>
      <c r="BS9" s="631" t="s">
        <v>237</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1376586</v>
      </c>
      <c r="CS9" s="626"/>
      <c r="CT9" s="626"/>
      <c r="CU9" s="626"/>
      <c r="CV9" s="626"/>
      <c r="CW9" s="626"/>
      <c r="CX9" s="626"/>
      <c r="CY9" s="627"/>
      <c r="CZ9" s="685">
        <v>5.7</v>
      </c>
      <c r="DA9" s="685"/>
      <c r="DB9" s="685"/>
      <c r="DC9" s="685"/>
      <c r="DD9" s="631">
        <v>64921</v>
      </c>
      <c r="DE9" s="626"/>
      <c r="DF9" s="626"/>
      <c r="DG9" s="626"/>
      <c r="DH9" s="626"/>
      <c r="DI9" s="626"/>
      <c r="DJ9" s="626"/>
      <c r="DK9" s="626"/>
      <c r="DL9" s="626"/>
      <c r="DM9" s="626"/>
      <c r="DN9" s="626"/>
      <c r="DO9" s="626"/>
      <c r="DP9" s="627"/>
      <c r="DQ9" s="631">
        <v>961002</v>
      </c>
      <c r="DR9" s="626"/>
      <c r="DS9" s="626"/>
      <c r="DT9" s="626"/>
      <c r="DU9" s="626"/>
      <c r="DV9" s="626"/>
      <c r="DW9" s="626"/>
      <c r="DX9" s="626"/>
      <c r="DY9" s="626"/>
      <c r="DZ9" s="626"/>
      <c r="EA9" s="626"/>
      <c r="EB9" s="626"/>
      <c r="EC9" s="666"/>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243</v>
      </c>
      <c r="S10" s="626"/>
      <c r="T10" s="626"/>
      <c r="U10" s="626"/>
      <c r="V10" s="626"/>
      <c r="W10" s="626"/>
      <c r="X10" s="626"/>
      <c r="Y10" s="627"/>
      <c r="Z10" s="685" t="s">
        <v>237</v>
      </c>
      <c r="AA10" s="685"/>
      <c r="AB10" s="685"/>
      <c r="AC10" s="685"/>
      <c r="AD10" s="686" t="s">
        <v>237</v>
      </c>
      <c r="AE10" s="686"/>
      <c r="AF10" s="686"/>
      <c r="AG10" s="686"/>
      <c r="AH10" s="686"/>
      <c r="AI10" s="686"/>
      <c r="AJ10" s="686"/>
      <c r="AK10" s="686"/>
      <c r="AL10" s="628" t="s">
        <v>243</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85939</v>
      </c>
      <c r="BH10" s="626"/>
      <c r="BI10" s="626"/>
      <c r="BJ10" s="626"/>
      <c r="BK10" s="626"/>
      <c r="BL10" s="626"/>
      <c r="BM10" s="626"/>
      <c r="BN10" s="627"/>
      <c r="BO10" s="685">
        <v>2</v>
      </c>
      <c r="BP10" s="685"/>
      <c r="BQ10" s="685"/>
      <c r="BR10" s="685"/>
      <c r="BS10" s="631" t="s">
        <v>243</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v>8100</v>
      </c>
      <c r="CS10" s="626"/>
      <c r="CT10" s="626"/>
      <c r="CU10" s="626"/>
      <c r="CV10" s="626"/>
      <c r="CW10" s="626"/>
      <c r="CX10" s="626"/>
      <c r="CY10" s="627"/>
      <c r="CZ10" s="685">
        <v>0</v>
      </c>
      <c r="DA10" s="685"/>
      <c r="DB10" s="685"/>
      <c r="DC10" s="685"/>
      <c r="DD10" s="631" t="s">
        <v>237</v>
      </c>
      <c r="DE10" s="626"/>
      <c r="DF10" s="626"/>
      <c r="DG10" s="626"/>
      <c r="DH10" s="626"/>
      <c r="DI10" s="626"/>
      <c r="DJ10" s="626"/>
      <c r="DK10" s="626"/>
      <c r="DL10" s="626"/>
      <c r="DM10" s="626"/>
      <c r="DN10" s="626"/>
      <c r="DO10" s="626"/>
      <c r="DP10" s="627"/>
      <c r="DQ10" s="631" t="s">
        <v>237</v>
      </c>
      <c r="DR10" s="626"/>
      <c r="DS10" s="626"/>
      <c r="DT10" s="626"/>
      <c r="DU10" s="626"/>
      <c r="DV10" s="626"/>
      <c r="DW10" s="626"/>
      <c r="DX10" s="626"/>
      <c r="DY10" s="626"/>
      <c r="DZ10" s="626"/>
      <c r="EA10" s="626"/>
      <c r="EB10" s="626"/>
      <c r="EC10" s="666"/>
    </row>
    <row r="11" spans="2:143" ht="11.25" customHeight="1" x14ac:dyDescent="0.15">
      <c r="B11" s="620" t="s">
        <v>246</v>
      </c>
      <c r="C11" s="621"/>
      <c r="D11" s="621"/>
      <c r="E11" s="621"/>
      <c r="F11" s="621"/>
      <c r="G11" s="621"/>
      <c r="H11" s="621"/>
      <c r="I11" s="621"/>
      <c r="J11" s="621"/>
      <c r="K11" s="621"/>
      <c r="L11" s="621"/>
      <c r="M11" s="621"/>
      <c r="N11" s="621"/>
      <c r="O11" s="621"/>
      <c r="P11" s="621"/>
      <c r="Q11" s="622"/>
      <c r="R11" s="623" t="s">
        <v>243</v>
      </c>
      <c r="S11" s="626"/>
      <c r="T11" s="626"/>
      <c r="U11" s="626"/>
      <c r="V11" s="626"/>
      <c r="W11" s="626"/>
      <c r="X11" s="626"/>
      <c r="Y11" s="627"/>
      <c r="Z11" s="685" t="s">
        <v>237</v>
      </c>
      <c r="AA11" s="685"/>
      <c r="AB11" s="685"/>
      <c r="AC11" s="685"/>
      <c r="AD11" s="686" t="s">
        <v>243</v>
      </c>
      <c r="AE11" s="686"/>
      <c r="AF11" s="686"/>
      <c r="AG11" s="686"/>
      <c r="AH11" s="686"/>
      <c r="AI11" s="686"/>
      <c r="AJ11" s="686"/>
      <c r="AK11" s="686"/>
      <c r="AL11" s="628" t="s">
        <v>237</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139443</v>
      </c>
      <c r="BH11" s="626"/>
      <c r="BI11" s="626"/>
      <c r="BJ11" s="626"/>
      <c r="BK11" s="626"/>
      <c r="BL11" s="626"/>
      <c r="BM11" s="626"/>
      <c r="BN11" s="627"/>
      <c r="BO11" s="685">
        <v>3.3</v>
      </c>
      <c r="BP11" s="685"/>
      <c r="BQ11" s="685"/>
      <c r="BR11" s="685"/>
      <c r="BS11" s="631">
        <v>27662</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1033135</v>
      </c>
      <c r="CS11" s="626"/>
      <c r="CT11" s="626"/>
      <c r="CU11" s="626"/>
      <c r="CV11" s="626"/>
      <c r="CW11" s="626"/>
      <c r="CX11" s="626"/>
      <c r="CY11" s="627"/>
      <c r="CZ11" s="685">
        <v>4.2</v>
      </c>
      <c r="DA11" s="685"/>
      <c r="DB11" s="685"/>
      <c r="DC11" s="685"/>
      <c r="DD11" s="631">
        <v>395481</v>
      </c>
      <c r="DE11" s="626"/>
      <c r="DF11" s="626"/>
      <c r="DG11" s="626"/>
      <c r="DH11" s="626"/>
      <c r="DI11" s="626"/>
      <c r="DJ11" s="626"/>
      <c r="DK11" s="626"/>
      <c r="DL11" s="626"/>
      <c r="DM11" s="626"/>
      <c r="DN11" s="626"/>
      <c r="DO11" s="626"/>
      <c r="DP11" s="627"/>
      <c r="DQ11" s="631">
        <v>421490</v>
      </c>
      <c r="DR11" s="626"/>
      <c r="DS11" s="626"/>
      <c r="DT11" s="626"/>
      <c r="DU11" s="626"/>
      <c r="DV11" s="626"/>
      <c r="DW11" s="626"/>
      <c r="DX11" s="626"/>
      <c r="DY11" s="626"/>
      <c r="DZ11" s="626"/>
      <c r="EA11" s="626"/>
      <c r="EB11" s="626"/>
      <c r="EC11" s="666"/>
    </row>
    <row r="12" spans="2:143" ht="11.25" customHeight="1" x14ac:dyDescent="0.15">
      <c r="B12" s="620" t="s">
        <v>249</v>
      </c>
      <c r="C12" s="621"/>
      <c r="D12" s="621"/>
      <c r="E12" s="621"/>
      <c r="F12" s="621"/>
      <c r="G12" s="621"/>
      <c r="H12" s="621"/>
      <c r="I12" s="621"/>
      <c r="J12" s="621"/>
      <c r="K12" s="621"/>
      <c r="L12" s="621"/>
      <c r="M12" s="621"/>
      <c r="N12" s="621"/>
      <c r="O12" s="621"/>
      <c r="P12" s="621"/>
      <c r="Q12" s="622"/>
      <c r="R12" s="623">
        <v>776086</v>
      </c>
      <c r="S12" s="626"/>
      <c r="T12" s="626"/>
      <c r="U12" s="626"/>
      <c r="V12" s="626"/>
      <c r="W12" s="626"/>
      <c r="X12" s="626"/>
      <c r="Y12" s="627"/>
      <c r="Z12" s="685">
        <v>3.1</v>
      </c>
      <c r="AA12" s="685"/>
      <c r="AB12" s="685"/>
      <c r="AC12" s="685"/>
      <c r="AD12" s="686">
        <v>776086</v>
      </c>
      <c r="AE12" s="686"/>
      <c r="AF12" s="686"/>
      <c r="AG12" s="686"/>
      <c r="AH12" s="686"/>
      <c r="AI12" s="686"/>
      <c r="AJ12" s="686"/>
      <c r="AK12" s="686"/>
      <c r="AL12" s="628">
        <v>6.3</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2131486</v>
      </c>
      <c r="BH12" s="626"/>
      <c r="BI12" s="626"/>
      <c r="BJ12" s="626"/>
      <c r="BK12" s="626"/>
      <c r="BL12" s="626"/>
      <c r="BM12" s="626"/>
      <c r="BN12" s="627"/>
      <c r="BO12" s="685">
        <v>49.9</v>
      </c>
      <c r="BP12" s="685"/>
      <c r="BQ12" s="685"/>
      <c r="BR12" s="685"/>
      <c r="BS12" s="631" t="s">
        <v>243</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1031288</v>
      </c>
      <c r="CS12" s="626"/>
      <c r="CT12" s="626"/>
      <c r="CU12" s="626"/>
      <c r="CV12" s="626"/>
      <c r="CW12" s="626"/>
      <c r="CX12" s="626"/>
      <c r="CY12" s="627"/>
      <c r="CZ12" s="685">
        <v>4.2</v>
      </c>
      <c r="DA12" s="685"/>
      <c r="DB12" s="685"/>
      <c r="DC12" s="685"/>
      <c r="DD12" s="631">
        <v>206258</v>
      </c>
      <c r="DE12" s="626"/>
      <c r="DF12" s="626"/>
      <c r="DG12" s="626"/>
      <c r="DH12" s="626"/>
      <c r="DI12" s="626"/>
      <c r="DJ12" s="626"/>
      <c r="DK12" s="626"/>
      <c r="DL12" s="626"/>
      <c r="DM12" s="626"/>
      <c r="DN12" s="626"/>
      <c r="DO12" s="626"/>
      <c r="DP12" s="627"/>
      <c r="DQ12" s="631">
        <v>441532</v>
      </c>
      <c r="DR12" s="626"/>
      <c r="DS12" s="626"/>
      <c r="DT12" s="626"/>
      <c r="DU12" s="626"/>
      <c r="DV12" s="626"/>
      <c r="DW12" s="626"/>
      <c r="DX12" s="626"/>
      <c r="DY12" s="626"/>
      <c r="DZ12" s="626"/>
      <c r="EA12" s="626"/>
      <c r="EB12" s="626"/>
      <c r="EC12" s="666"/>
    </row>
    <row r="13" spans="2:143" ht="11.25" customHeight="1" x14ac:dyDescent="0.15">
      <c r="B13" s="620" t="s">
        <v>252</v>
      </c>
      <c r="C13" s="621"/>
      <c r="D13" s="621"/>
      <c r="E13" s="621"/>
      <c r="F13" s="621"/>
      <c r="G13" s="621"/>
      <c r="H13" s="621"/>
      <c r="I13" s="621"/>
      <c r="J13" s="621"/>
      <c r="K13" s="621"/>
      <c r="L13" s="621"/>
      <c r="M13" s="621"/>
      <c r="N13" s="621"/>
      <c r="O13" s="621"/>
      <c r="P13" s="621"/>
      <c r="Q13" s="622"/>
      <c r="R13" s="623">
        <v>5139</v>
      </c>
      <c r="S13" s="626"/>
      <c r="T13" s="626"/>
      <c r="U13" s="626"/>
      <c r="V13" s="626"/>
      <c r="W13" s="626"/>
      <c r="X13" s="626"/>
      <c r="Y13" s="627"/>
      <c r="Z13" s="685">
        <v>0</v>
      </c>
      <c r="AA13" s="685"/>
      <c r="AB13" s="685"/>
      <c r="AC13" s="685"/>
      <c r="AD13" s="686">
        <v>5139</v>
      </c>
      <c r="AE13" s="686"/>
      <c r="AF13" s="686"/>
      <c r="AG13" s="686"/>
      <c r="AH13" s="686"/>
      <c r="AI13" s="686"/>
      <c r="AJ13" s="686"/>
      <c r="AK13" s="686"/>
      <c r="AL13" s="628">
        <v>0</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2110042</v>
      </c>
      <c r="BH13" s="626"/>
      <c r="BI13" s="626"/>
      <c r="BJ13" s="626"/>
      <c r="BK13" s="626"/>
      <c r="BL13" s="626"/>
      <c r="BM13" s="626"/>
      <c r="BN13" s="627"/>
      <c r="BO13" s="685">
        <v>49.4</v>
      </c>
      <c r="BP13" s="685"/>
      <c r="BQ13" s="685"/>
      <c r="BR13" s="685"/>
      <c r="BS13" s="631" t="s">
        <v>237</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2533535</v>
      </c>
      <c r="CS13" s="626"/>
      <c r="CT13" s="626"/>
      <c r="CU13" s="626"/>
      <c r="CV13" s="626"/>
      <c r="CW13" s="626"/>
      <c r="CX13" s="626"/>
      <c r="CY13" s="627"/>
      <c r="CZ13" s="685">
        <v>10.4</v>
      </c>
      <c r="DA13" s="685"/>
      <c r="DB13" s="685"/>
      <c r="DC13" s="685"/>
      <c r="DD13" s="631">
        <v>1779481</v>
      </c>
      <c r="DE13" s="626"/>
      <c r="DF13" s="626"/>
      <c r="DG13" s="626"/>
      <c r="DH13" s="626"/>
      <c r="DI13" s="626"/>
      <c r="DJ13" s="626"/>
      <c r="DK13" s="626"/>
      <c r="DL13" s="626"/>
      <c r="DM13" s="626"/>
      <c r="DN13" s="626"/>
      <c r="DO13" s="626"/>
      <c r="DP13" s="627"/>
      <c r="DQ13" s="631">
        <v>851670</v>
      </c>
      <c r="DR13" s="626"/>
      <c r="DS13" s="626"/>
      <c r="DT13" s="626"/>
      <c r="DU13" s="626"/>
      <c r="DV13" s="626"/>
      <c r="DW13" s="626"/>
      <c r="DX13" s="626"/>
      <c r="DY13" s="626"/>
      <c r="DZ13" s="626"/>
      <c r="EA13" s="626"/>
      <c r="EB13" s="626"/>
      <c r="EC13" s="666"/>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237</v>
      </c>
      <c r="S14" s="626"/>
      <c r="T14" s="626"/>
      <c r="U14" s="626"/>
      <c r="V14" s="626"/>
      <c r="W14" s="626"/>
      <c r="X14" s="626"/>
      <c r="Y14" s="627"/>
      <c r="Z14" s="685" t="s">
        <v>243</v>
      </c>
      <c r="AA14" s="685"/>
      <c r="AB14" s="685"/>
      <c r="AC14" s="685"/>
      <c r="AD14" s="686" t="s">
        <v>243</v>
      </c>
      <c r="AE14" s="686"/>
      <c r="AF14" s="686"/>
      <c r="AG14" s="686"/>
      <c r="AH14" s="686"/>
      <c r="AI14" s="686"/>
      <c r="AJ14" s="686"/>
      <c r="AK14" s="686"/>
      <c r="AL14" s="628" t="s">
        <v>237</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157681</v>
      </c>
      <c r="BH14" s="626"/>
      <c r="BI14" s="626"/>
      <c r="BJ14" s="626"/>
      <c r="BK14" s="626"/>
      <c r="BL14" s="626"/>
      <c r="BM14" s="626"/>
      <c r="BN14" s="627"/>
      <c r="BO14" s="685">
        <v>3.7</v>
      </c>
      <c r="BP14" s="685"/>
      <c r="BQ14" s="685"/>
      <c r="BR14" s="685"/>
      <c r="BS14" s="631" t="s">
        <v>243</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1039585</v>
      </c>
      <c r="CS14" s="626"/>
      <c r="CT14" s="626"/>
      <c r="CU14" s="626"/>
      <c r="CV14" s="626"/>
      <c r="CW14" s="626"/>
      <c r="CX14" s="626"/>
      <c r="CY14" s="627"/>
      <c r="CZ14" s="685">
        <v>4.3</v>
      </c>
      <c r="DA14" s="685"/>
      <c r="DB14" s="685"/>
      <c r="DC14" s="685"/>
      <c r="DD14" s="631">
        <v>128148</v>
      </c>
      <c r="DE14" s="626"/>
      <c r="DF14" s="626"/>
      <c r="DG14" s="626"/>
      <c r="DH14" s="626"/>
      <c r="DI14" s="626"/>
      <c r="DJ14" s="626"/>
      <c r="DK14" s="626"/>
      <c r="DL14" s="626"/>
      <c r="DM14" s="626"/>
      <c r="DN14" s="626"/>
      <c r="DO14" s="626"/>
      <c r="DP14" s="627"/>
      <c r="DQ14" s="631">
        <v>846842</v>
      </c>
      <c r="DR14" s="626"/>
      <c r="DS14" s="626"/>
      <c r="DT14" s="626"/>
      <c r="DU14" s="626"/>
      <c r="DV14" s="626"/>
      <c r="DW14" s="626"/>
      <c r="DX14" s="626"/>
      <c r="DY14" s="626"/>
      <c r="DZ14" s="626"/>
      <c r="EA14" s="626"/>
      <c r="EB14" s="626"/>
      <c r="EC14" s="666"/>
    </row>
    <row r="15" spans="2:143" ht="11.25" customHeight="1" x14ac:dyDescent="0.15">
      <c r="B15" s="620" t="s">
        <v>258</v>
      </c>
      <c r="C15" s="621"/>
      <c r="D15" s="621"/>
      <c r="E15" s="621"/>
      <c r="F15" s="621"/>
      <c r="G15" s="621"/>
      <c r="H15" s="621"/>
      <c r="I15" s="621"/>
      <c r="J15" s="621"/>
      <c r="K15" s="621"/>
      <c r="L15" s="621"/>
      <c r="M15" s="621"/>
      <c r="N15" s="621"/>
      <c r="O15" s="621"/>
      <c r="P15" s="621"/>
      <c r="Q15" s="622"/>
      <c r="R15" s="623">
        <v>33209</v>
      </c>
      <c r="S15" s="626"/>
      <c r="T15" s="626"/>
      <c r="U15" s="626"/>
      <c r="V15" s="626"/>
      <c r="W15" s="626"/>
      <c r="X15" s="626"/>
      <c r="Y15" s="627"/>
      <c r="Z15" s="685">
        <v>0.1</v>
      </c>
      <c r="AA15" s="685"/>
      <c r="AB15" s="685"/>
      <c r="AC15" s="685"/>
      <c r="AD15" s="686">
        <v>33209</v>
      </c>
      <c r="AE15" s="686"/>
      <c r="AF15" s="686"/>
      <c r="AG15" s="686"/>
      <c r="AH15" s="686"/>
      <c r="AI15" s="686"/>
      <c r="AJ15" s="686"/>
      <c r="AK15" s="686"/>
      <c r="AL15" s="628">
        <v>0.3</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267342</v>
      </c>
      <c r="BH15" s="626"/>
      <c r="BI15" s="626"/>
      <c r="BJ15" s="626"/>
      <c r="BK15" s="626"/>
      <c r="BL15" s="626"/>
      <c r="BM15" s="626"/>
      <c r="BN15" s="627"/>
      <c r="BO15" s="685">
        <v>6.3</v>
      </c>
      <c r="BP15" s="685"/>
      <c r="BQ15" s="685"/>
      <c r="BR15" s="685"/>
      <c r="BS15" s="631" t="s">
        <v>243</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3010863</v>
      </c>
      <c r="CS15" s="626"/>
      <c r="CT15" s="626"/>
      <c r="CU15" s="626"/>
      <c r="CV15" s="626"/>
      <c r="CW15" s="626"/>
      <c r="CX15" s="626"/>
      <c r="CY15" s="627"/>
      <c r="CZ15" s="685">
        <v>12.4</v>
      </c>
      <c r="DA15" s="685"/>
      <c r="DB15" s="685"/>
      <c r="DC15" s="685"/>
      <c r="DD15" s="631">
        <v>1439889</v>
      </c>
      <c r="DE15" s="626"/>
      <c r="DF15" s="626"/>
      <c r="DG15" s="626"/>
      <c r="DH15" s="626"/>
      <c r="DI15" s="626"/>
      <c r="DJ15" s="626"/>
      <c r="DK15" s="626"/>
      <c r="DL15" s="626"/>
      <c r="DM15" s="626"/>
      <c r="DN15" s="626"/>
      <c r="DO15" s="626"/>
      <c r="DP15" s="627"/>
      <c r="DQ15" s="631">
        <v>1582126</v>
      </c>
      <c r="DR15" s="626"/>
      <c r="DS15" s="626"/>
      <c r="DT15" s="626"/>
      <c r="DU15" s="626"/>
      <c r="DV15" s="626"/>
      <c r="DW15" s="626"/>
      <c r="DX15" s="626"/>
      <c r="DY15" s="626"/>
      <c r="DZ15" s="626"/>
      <c r="EA15" s="626"/>
      <c r="EB15" s="626"/>
      <c r="EC15" s="666"/>
    </row>
    <row r="16" spans="2:143" ht="11.25" customHeight="1" x14ac:dyDescent="0.15">
      <c r="B16" s="620" t="s">
        <v>261</v>
      </c>
      <c r="C16" s="621"/>
      <c r="D16" s="621"/>
      <c r="E16" s="621"/>
      <c r="F16" s="621"/>
      <c r="G16" s="621"/>
      <c r="H16" s="621"/>
      <c r="I16" s="621"/>
      <c r="J16" s="621"/>
      <c r="K16" s="621"/>
      <c r="L16" s="621"/>
      <c r="M16" s="621"/>
      <c r="N16" s="621"/>
      <c r="O16" s="621"/>
      <c r="P16" s="621"/>
      <c r="Q16" s="622"/>
      <c r="R16" s="623" t="s">
        <v>237</v>
      </c>
      <c r="S16" s="626"/>
      <c r="T16" s="626"/>
      <c r="U16" s="626"/>
      <c r="V16" s="626"/>
      <c r="W16" s="626"/>
      <c r="X16" s="626"/>
      <c r="Y16" s="627"/>
      <c r="Z16" s="685" t="s">
        <v>243</v>
      </c>
      <c r="AA16" s="685"/>
      <c r="AB16" s="685"/>
      <c r="AC16" s="685"/>
      <c r="AD16" s="686" t="s">
        <v>243</v>
      </c>
      <c r="AE16" s="686"/>
      <c r="AF16" s="686"/>
      <c r="AG16" s="686"/>
      <c r="AH16" s="686"/>
      <c r="AI16" s="686"/>
      <c r="AJ16" s="686"/>
      <c r="AK16" s="686"/>
      <c r="AL16" s="628" t="s">
        <v>237</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243</v>
      </c>
      <c r="BH16" s="626"/>
      <c r="BI16" s="626"/>
      <c r="BJ16" s="626"/>
      <c r="BK16" s="626"/>
      <c r="BL16" s="626"/>
      <c r="BM16" s="626"/>
      <c r="BN16" s="627"/>
      <c r="BO16" s="685" t="s">
        <v>243</v>
      </c>
      <c r="BP16" s="685"/>
      <c r="BQ16" s="685"/>
      <c r="BR16" s="685"/>
      <c r="BS16" s="631" t="s">
        <v>243</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120963</v>
      </c>
      <c r="CS16" s="626"/>
      <c r="CT16" s="626"/>
      <c r="CU16" s="626"/>
      <c r="CV16" s="626"/>
      <c r="CW16" s="626"/>
      <c r="CX16" s="626"/>
      <c r="CY16" s="627"/>
      <c r="CZ16" s="685">
        <v>0.5</v>
      </c>
      <c r="DA16" s="685"/>
      <c r="DB16" s="685"/>
      <c r="DC16" s="685"/>
      <c r="DD16" s="631" t="s">
        <v>237</v>
      </c>
      <c r="DE16" s="626"/>
      <c r="DF16" s="626"/>
      <c r="DG16" s="626"/>
      <c r="DH16" s="626"/>
      <c r="DI16" s="626"/>
      <c r="DJ16" s="626"/>
      <c r="DK16" s="626"/>
      <c r="DL16" s="626"/>
      <c r="DM16" s="626"/>
      <c r="DN16" s="626"/>
      <c r="DO16" s="626"/>
      <c r="DP16" s="627"/>
      <c r="DQ16" s="631">
        <v>98639</v>
      </c>
      <c r="DR16" s="626"/>
      <c r="DS16" s="626"/>
      <c r="DT16" s="626"/>
      <c r="DU16" s="626"/>
      <c r="DV16" s="626"/>
      <c r="DW16" s="626"/>
      <c r="DX16" s="626"/>
      <c r="DY16" s="626"/>
      <c r="DZ16" s="626"/>
      <c r="EA16" s="626"/>
      <c r="EB16" s="626"/>
      <c r="EC16" s="666"/>
    </row>
    <row r="17" spans="2:133" ht="11.25" customHeight="1" x14ac:dyDescent="0.15">
      <c r="B17" s="620" t="s">
        <v>264</v>
      </c>
      <c r="C17" s="621"/>
      <c r="D17" s="621"/>
      <c r="E17" s="621"/>
      <c r="F17" s="621"/>
      <c r="G17" s="621"/>
      <c r="H17" s="621"/>
      <c r="I17" s="621"/>
      <c r="J17" s="621"/>
      <c r="K17" s="621"/>
      <c r="L17" s="621"/>
      <c r="M17" s="621"/>
      <c r="N17" s="621"/>
      <c r="O17" s="621"/>
      <c r="P17" s="621"/>
      <c r="Q17" s="622"/>
      <c r="R17" s="623">
        <v>19057</v>
      </c>
      <c r="S17" s="626"/>
      <c r="T17" s="626"/>
      <c r="U17" s="626"/>
      <c r="V17" s="626"/>
      <c r="W17" s="626"/>
      <c r="X17" s="626"/>
      <c r="Y17" s="627"/>
      <c r="Z17" s="685">
        <v>0.1</v>
      </c>
      <c r="AA17" s="685"/>
      <c r="AB17" s="685"/>
      <c r="AC17" s="685"/>
      <c r="AD17" s="686">
        <v>19057</v>
      </c>
      <c r="AE17" s="686"/>
      <c r="AF17" s="686"/>
      <c r="AG17" s="686"/>
      <c r="AH17" s="686"/>
      <c r="AI17" s="686"/>
      <c r="AJ17" s="686"/>
      <c r="AK17" s="686"/>
      <c r="AL17" s="628">
        <v>0.2</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243</v>
      </c>
      <c r="BH17" s="626"/>
      <c r="BI17" s="626"/>
      <c r="BJ17" s="626"/>
      <c r="BK17" s="626"/>
      <c r="BL17" s="626"/>
      <c r="BM17" s="626"/>
      <c r="BN17" s="627"/>
      <c r="BO17" s="685" t="s">
        <v>243</v>
      </c>
      <c r="BP17" s="685"/>
      <c r="BQ17" s="685"/>
      <c r="BR17" s="685"/>
      <c r="BS17" s="631" t="s">
        <v>237</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2899561</v>
      </c>
      <c r="CS17" s="626"/>
      <c r="CT17" s="626"/>
      <c r="CU17" s="626"/>
      <c r="CV17" s="626"/>
      <c r="CW17" s="626"/>
      <c r="CX17" s="626"/>
      <c r="CY17" s="627"/>
      <c r="CZ17" s="685">
        <v>11.9</v>
      </c>
      <c r="DA17" s="685"/>
      <c r="DB17" s="685"/>
      <c r="DC17" s="685"/>
      <c r="DD17" s="631" t="s">
        <v>243</v>
      </c>
      <c r="DE17" s="626"/>
      <c r="DF17" s="626"/>
      <c r="DG17" s="626"/>
      <c r="DH17" s="626"/>
      <c r="DI17" s="626"/>
      <c r="DJ17" s="626"/>
      <c r="DK17" s="626"/>
      <c r="DL17" s="626"/>
      <c r="DM17" s="626"/>
      <c r="DN17" s="626"/>
      <c r="DO17" s="626"/>
      <c r="DP17" s="627"/>
      <c r="DQ17" s="631">
        <v>2809085</v>
      </c>
      <c r="DR17" s="626"/>
      <c r="DS17" s="626"/>
      <c r="DT17" s="626"/>
      <c r="DU17" s="626"/>
      <c r="DV17" s="626"/>
      <c r="DW17" s="626"/>
      <c r="DX17" s="626"/>
      <c r="DY17" s="626"/>
      <c r="DZ17" s="626"/>
      <c r="EA17" s="626"/>
      <c r="EB17" s="626"/>
      <c r="EC17" s="666"/>
    </row>
    <row r="18" spans="2:133" ht="11.25" customHeight="1" x14ac:dyDescent="0.15">
      <c r="B18" s="620" t="s">
        <v>267</v>
      </c>
      <c r="C18" s="621"/>
      <c r="D18" s="621"/>
      <c r="E18" s="621"/>
      <c r="F18" s="621"/>
      <c r="G18" s="621"/>
      <c r="H18" s="621"/>
      <c r="I18" s="621"/>
      <c r="J18" s="621"/>
      <c r="K18" s="621"/>
      <c r="L18" s="621"/>
      <c r="M18" s="621"/>
      <c r="N18" s="621"/>
      <c r="O18" s="621"/>
      <c r="P18" s="621"/>
      <c r="Q18" s="622"/>
      <c r="R18" s="623">
        <v>7749353</v>
      </c>
      <c r="S18" s="626"/>
      <c r="T18" s="626"/>
      <c r="U18" s="626"/>
      <c r="V18" s="626"/>
      <c r="W18" s="626"/>
      <c r="X18" s="626"/>
      <c r="Y18" s="627"/>
      <c r="Z18" s="685">
        <v>30.6</v>
      </c>
      <c r="AA18" s="685"/>
      <c r="AB18" s="685"/>
      <c r="AC18" s="685"/>
      <c r="AD18" s="686">
        <v>6978704</v>
      </c>
      <c r="AE18" s="686"/>
      <c r="AF18" s="686"/>
      <c r="AG18" s="686"/>
      <c r="AH18" s="686"/>
      <c r="AI18" s="686"/>
      <c r="AJ18" s="686"/>
      <c r="AK18" s="686"/>
      <c r="AL18" s="628">
        <v>56.8</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237</v>
      </c>
      <c r="BH18" s="626"/>
      <c r="BI18" s="626"/>
      <c r="BJ18" s="626"/>
      <c r="BK18" s="626"/>
      <c r="BL18" s="626"/>
      <c r="BM18" s="626"/>
      <c r="BN18" s="627"/>
      <c r="BO18" s="685" t="s">
        <v>243</v>
      </c>
      <c r="BP18" s="685"/>
      <c r="BQ18" s="685"/>
      <c r="BR18" s="685"/>
      <c r="BS18" s="631" t="s">
        <v>237</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237</v>
      </c>
      <c r="CS18" s="626"/>
      <c r="CT18" s="626"/>
      <c r="CU18" s="626"/>
      <c r="CV18" s="626"/>
      <c r="CW18" s="626"/>
      <c r="CX18" s="626"/>
      <c r="CY18" s="627"/>
      <c r="CZ18" s="685" t="s">
        <v>243</v>
      </c>
      <c r="DA18" s="685"/>
      <c r="DB18" s="685"/>
      <c r="DC18" s="685"/>
      <c r="DD18" s="631" t="s">
        <v>243</v>
      </c>
      <c r="DE18" s="626"/>
      <c r="DF18" s="626"/>
      <c r="DG18" s="626"/>
      <c r="DH18" s="626"/>
      <c r="DI18" s="626"/>
      <c r="DJ18" s="626"/>
      <c r="DK18" s="626"/>
      <c r="DL18" s="626"/>
      <c r="DM18" s="626"/>
      <c r="DN18" s="626"/>
      <c r="DO18" s="626"/>
      <c r="DP18" s="627"/>
      <c r="DQ18" s="631" t="s">
        <v>237</v>
      </c>
      <c r="DR18" s="626"/>
      <c r="DS18" s="626"/>
      <c r="DT18" s="626"/>
      <c r="DU18" s="626"/>
      <c r="DV18" s="626"/>
      <c r="DW18" s="626"/>
      <c r="DX18" s="626"/>
      <c r="DY18" s="626"/>
      <c r="DZ18" s="626"/>
      <c r="EA18" s="626"/>
      <c r="EB18" s="626"/>
      <c r="EC18" s="666"/>
    </row>
    <row r="19" spans="2:133" ht="11.25" customHeight="1" x14ac:dyDescent="0.15">
      <c r="B19" s="620" t="s">
        <v>270</v>
      </c>
      <c r="C19" s="621"/>
      <c r="D19" s="621"/>
      <c r="E19" s="621"/>
      <c r="F19" s="621"/>
      <c r="G19" s="621"/>
      <c r="H19" s="621"/>
      <c r="I19" s="621"/>
      <c r="J19" s="621"/>
      <c r="K19" s="621"/>
      <c r="L19" s="621"/>
      <c r="M19" s="621"/>
      <c r="N19" s="621"/>
      <c r="O19" s="621"/>
      <c r="P19" s="621"/>
      <c r="Q19" s="622"/>
      <c r="R19" s="623">
        <v>6978704</v>
      </c>
      <c r="S19" s="626"/>
      <c r="T19" s="626"/>
      <c r="U19" s="626"/>
      <c r="V19" s="626"/>
      <c r="W19" s="626"/>
      <c r="X19" s="626"/>
      <c r="Y19" s="627"/>
      <c r="Z19" s="685">
        <v>27.5</v>
      </c>
      <c r="AA19" s="685"/>
      <c r="AB19" s="685"/>
      <c r="AC19" s="685"/>
      <c r="AD19" s="686">
        <v>6978704</v>
      </c>
      <c r="AE19" s="686"/>
      <c r="AF19" s="686"/>
      <c r="AG19" s="686"/>
      <c r="AH19" s="686"/>
      <c r="AI19" s="686"/>
      <c r="AJ19" s="686"/>
      <c r="AK19" s="686"/>
      <c r="AL19" s="628">
        <v>56.8</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140510</v>
      </c>
      <c r="BH19" s="626"/>
      <c r="BI19" s="626"/>
      <c r="BJ19" s="626"/>
      <c r="BK19" s="626"/>
      <c r="BL19" s="626"/>
      <c r="BM19" s="626"/>
      <c r="BN19" s="627"/>
      <c r="BO19" s="685">
        <v>3.3</v>
      </c>
      <c r="BP19" s="685"/>
      <c r="BQ19" s="685"/>
      <c r="BR19" s="685"/>
      <c r="BS19" s="631" t="s">
        <v>243</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237</v>
      </c>
      <c r="CS19" s="626"/>
      <c r="CT19" s="626"/>
      <c r="CU19" s="626"/>
      <c r="CV19" s="626"/>
      <c r="CW19" s="626"/>
      <c r="CX19" s="626"/>
      <c r="CY19" s="627"/>
      <c r="CZ19" s="685" t="s">
        <v>243</v>
      </c>
      <c r="DA19" s="685"/>
      <c r="DB19" s="685"/>
      <c r="DC19" s="685"/>
      <c r="DD19" s="631" t="s">
        <v>243</v>
      </c>
      <c r="DE19" s="626"/>
      <c r="DF19" s="626"/>
      <c r="DG19" s="626"/>
      <c r="DH19" s="626"/>
      <c r="DI19" s="626"/>
      <c r="DJ19" s="626"/>
      <c r="DK19" s="626"/>
      <c r="DL19" s="626"/>
      <c r="DM19" s="626"/>
      <c r="DN19" s="626"/>
      <c r="DO19" s="626"/>
      <c r="DP19" s="627"/>
      <c r="DQ19" s="631" t="s">
        <v>237</v>
      </c>
      <c r="DR19" s="626"/>
      <c r="DS19" s="626"/>
      <c r="DT19" s="626"/>
      <c r="DU19" s="626"/>
      <c r="DV19" s="626"/>
      <c r="DW19" s="626"/>
      <c r="DX19" s="626"/>
      <c r="DY19" s="626"/>
      <c r="DZ19" s="626"/>
      <c r="EA19" s="626"/>
      <c r="EB19" s="626"/>
      <c r="EC19" s="666"/>
    </row>
    <row r="20" spans="2:133" ht="11.25" customHeight="1" x14ac:dyDescent="0.15">
      <c r="B20" s="620" t="s">
        <v>273</v>
      </c>
      <c r="C20" s="621"/>
      <c r="D20" s="621"/>
      <c r="E20" s="621"/>
      <c r="F20" s="621"/>
      <c r="G20" s="621"/>
      <c r="H20" s="621"/>
      <c r="I20" s="621"/>
      <c r="J20" s="621"/>
      <c r="K20" s="621"/>
      <c r="L20" s="621"/>
      <c r="M20" s="621"/>
      <c r="N20" s="621"/>
      <c r="O20" s="621"/>
      <c r="P20" s="621"/>
      <c r="Q20" s="622"/>
      <c r="R20" s="623">
        <v>770649</v>
      </c>
      <c r="S20" s="626"/>
      <c r="T20" s="626"/>
      <c r="U20" s="626"/>
      <c r="V20" s="626"/>
      <c r="W20" s="626"/>
      <c r="X20" s="626"/>
      <c r="Y20" s="627"/>
      <c r="Z20" s="685">
        <v>3</v>
      </c>
      <c r="AA20" s="685"/>
      <c r="AB20" s="685"/>
      <c r="AC20" s="685"/>
      <c r="AD20" s="686" t="s">
        <v>237</v>
      </c>
      <c r="AE20" s="686"/>
      <c r="AF20" s="686"/>
      <c r="AG20" s="686"/>
      <c r="AH20" s="686"/>
      <c r="AI20" s="686"/>
      <c r="AJ20" s="686"/>
      <c r="AK20" s="686"/>
      <c r="AL20" s="628" t="s">
        <v>237</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140510</v>
      </c>
      <c r="BH20" s="626"/>
      <c r="BI20" s="626"/>
      <c r="BJ20" s="626"/>
      <c r="BK20" s="626"/>
      <c r="BL20" s="626"/>
      <c r="BM20" s="626"/>
      <c r="BN20" s="627"/>
      <c r="BO20" s="685">
        <v>3.3</v>
      </c>
      <c r="BP20" s="685"/>
      <c r="BQ20" s="685"/>
      <c r="BR20" s="685"/>
      <c r="BS20" s="631" t="s">
        <v>237</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24364214</v>
      </c>
      <c r="CS20" s="626"/>
      <c r="CT20" s="626"/>
      <c r="CU20" s="626"/>
      <c r="CV20" s="626"/>
      <c r="CW20" s="626"/>
      <c r="CX20" s="626"/>
      <c r="CY20" s="627"/>
      <c r="CZ20" s="685">
        <v>100</v>
      </c>
      <c r="DA20" s="685"/>
      <c r="DB20" s="685"/>
      <c r="DC20" s="685"/>
      <c r="DD20" s="631">
        <v>5259724</v>
      </c>
      <c r="DE20" s="626"/>
      <c r="DF20" s="626"/>
      <c r="DG20" s="626"/>
      <c r="DH20" s="626"/>
      <c r="DI20" s="626"/>
      <c r="DJ20" s="626"/>
      <c r="DK20" s="626"/>
      <c r="DL20" s="626"/>
      <c r="DM20" s="626"/>
      <c r="DN20" s="626"/>
      <c r="DO20" s="626"/>
      <c r="DP20" s="627"/>
      <c r="DQ20" s="631">
        <v>13594252</v>
      </c>
      <c r="DR20" s="626"/>
      <c r="DS20" s="626"/>
      <c r="DT20" s="626"/>
      <c r="DU20" s="626"/>
      <c r="DV20" s="626"/>
      <c r="DW20" s="626"/>
      <c r="DX20" s="626"/>
      <c r="DY20" s="626"/>
      <c r="DZ20" s="626"/>
      <c r="EA20" s="626"/>
      <c r="EB20" s="626"/>
      <c r="EC20" s="666"/>
    </row>
    <row r="21" spans="2:133" ht="11.25" customHeight="1" x14ac:dyDescent="0.15">
      <c r="B21" s="620" t="s">
        <v>276</v>
      </c>
      <c r="C21" s="621"/>
      <c r="D21" s="621"/>
      <c r="E21" s="621"/>
      <c r="F21" s="621"/>
      <c r="G21" s="621"/>
      <c r="H21" s="621"/>
      <c r="I21" s="621"/>
      <c r="J21" s="621"/>
      <c r="K21" s="621"/>
      <c r="L21" s="621"/>
      <c r="M21" s="621"/>
      <c r="N21" s="621"/>
      <c r="O21" s="621"/>
      <c r="P21" s="621"/>
      <c r="Q21" s="622"/>
      <c r="R21" s="623" t="s">
        <v>243</v>
      </c>
      <c r="S21" s="626"/>
      <c r="T21" s="626"/>
      <c r="U21" s="626"/>
      <c r="V21" s="626"/>
      <c r="W21" s="626"/>
      <c r="X21" s="626"/>
      <c r="Y21" s="627"/>
      <c r="Z21" s="685" t="s">
        <v>237</v>
      </c>
      <c r="AA21" s="685"/>
      <c r="AB21" s="685"/>
      <c r="AC21" s="685"/>
      <c r="AD21" s="686" t="s">
        <v>237</v>
      </c>
      <c r="AE21" s="686"/>
      <c r="AF21" s="686"/>
      <c r="AG21" s="686"/>
      <c r="AH21" s="686"/>
      <c r="AI21" s="686"/>
      <c r="AJ21" s="686"/>
      <c r="AK21" s="686"/>
      <c r="AL21" s="628" t="s">
        <v>237</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v>84775</v>
      </c>
      <c r="BH21" s="626"/>
      <c r="BI21" s="626"/>
      <c r="BJ21" s="626"/>
      <c r="BK21" s="626"/>
      <c r="BL21" s="626"/>
      <c r="BM21" s="626"/>
      <c r="BN21" s="627"/>
      <c r="BO21" s="685">
        <v>2</v>
      </c>
      <c r="BP21" s="685"/>
      <c r="BQ21" s="685"/>
      <c r="BR21" s="685"/>
      <c r="BS21" s="631" t="s">
        <v>243</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278</v>
      </c>
      <c r="C22" s="621"/>
      <c r="D22" s="621"/>
      <c r="E22" s="621"/>
      <c r="F22" s="621"/>
      <c r="G22" s="621"/>
      <c r="H22" s="621"/>
      <c r="I22" s="621"/>
      <c r="J22" s="621"/>
      <c r="K22" s="621"/>
      <c r="L22" s="621"/>
      <c r="M22" s="621"/>
      <c r="N22" s="621"/>
      <c r="O22" s="621"/>
      <c r="P22" s="621"/>
      <c r="Q22" s="622"/>
      <c r="R22" s="623">
        <v>13064159</v>
      </c>
      <c r="S22" s="626"/>
      <c r="T22" s="626"/>
      <c r="U22" s="626"/>
      <c r="V22" s="626"/>
      <c r="W22" s="626"/>
      <c r="X22" s="626"/>
      <c r="Y22" s="627"/>
      <c r="Z22" s="685">
        <v>51.5</v>
      </c>
      <c r="AA22" s="685"/>
      <c r="AB22" s="685"/>
      <c r="AC22" s="685"/>
      <c r="AD22" s="686">
        <v>12237775</v>
      </c>
      <c r="AE22" s="686"/>
      <c r="AF22" s="686"/>
      <c r="AG22" s="686"/>
      <c r="AH22" s="686"/>
      <c r="AI22" s="686"/>
      <c r="AJ22" s="686"/>
      <c r="AK22" s="686"/>
      <c r="AL22" s="628">
        <v>99.7</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243</v>
      </c>
      <c r="BH22" s="626"/>
      <c r="BI22" s="626"/>
      <c r="BJ22" s="626"/>
      <c r="BK22" s="626"/>
      <c r="BL22" s="626"/>
      <c r="BM22" s="626"/>
      <c r="BN22" s="627"/>
      <c r="BO22" s="685" t="s">
        <v>243</v>
      </c>
      <c r="BP22" s="685"/>
      <c r="BQ22" s="685"/>
      <c r="BR22" s="685"/>
      <c r="BS22" s="631" t="s">
        <v>237</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281</v>
      </c>
      <c r="C23" s="621"/>
      <c r="D23" s="621"/>
      <c r="E23" s="621"/>
      <c r="F23" s="621"/>
      <c r="G23" s="621"/>
      <c r="H23" s="621"/>
      <c r="I23" s="621"/>
      <c r="J23" s="621"/>
      <c r="K23" s="621"/>
      <c r="L23" s="621"/>
      <c r="M23" s="621"/>
      <c r="N23" s="621"/>
      <c r="O23" s="621"/>
      <c r="P23" s="621"/>
      <c r="Q23" s="622"/>
      <c r="R23" s="623">
        <v>5825</v>
      </c>
      <c r="S23" s="626"/>
      <c r="T23" s="626"/>
      <c r="U23" s="626"/>
      <c r="V23" s="626"/>
      <c r="W23" s="626"/>
      <c r="X23" s="626"/>
      <c r="Y23" s="627"/>
      <c r="Z23" s="685">
        <v>0</v>
      </c>
      <c r="AA23" s="685"/>
      <c r="AB23" s="685"/>
      <c r="AC23" s="685"/>
      <c r="AD23" s="686">
        <v>5825</v>
      </c>
      <c r="AE23" s="686"/>
      <c r="AF23" s="686"/>
      <c r="AG23" s="686"/>
      <c r="AH23" s="686"/>
      <c r="AI23" s="686"/>
      <c r="AJ23" s="686"/>
      <c r="AK23" s="686"/>
      <c r="AL23" s="628">
        <v>0</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v>55735</v>
      </c>
      <c r="BH23" s="626"/>
      <c r="BI23" s="626"/>
      <c r="BJ23" s="626"/>
      <c r="BK23" s="626"/>
      <c r="BL23" s="626"/>
      <c r="BM23" s="626"/>
      <c r="BN23" s="627"/>
      <c r="BO23" s="685">
        <v>1.3</v>
      </c>
      <c r="BP23" s="685"/>
      <c r="BQ23" s="685"/>
      <c r="BR23" s="685"/>
      <c r="BS23" s="631" t="s">
        <v>243</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0" t="s">
        <v>288</v>
      </c>
      <c r="C24" s="621"/>
      <c r="D24" s="621"/>
      <c r="E24" s="621"/>
      <c r="F24" s="621"/>
      <c r="G24" s="621"/>
      <c r="H24" s="621"/>
      <c r="I24" s="621"/>
      <c r="J24" s="621"/>
      <c r="K24" s="621"/>
      <c r="L24" s="621"/>
      <c r="M24" s="621"/>
      <c r="N24" s="621"/>
      <c r="O24" s="621"/>
      <c r="P24" s="621"/>
      <c r="Q24" s="622"/>
      <c r="R24" s="623">
        <v>178129</v>
      </c>
      <c r="S24" s="626"/>
      <c r="T24" s="626"/>
      <c r="U24" s="626"/>
      <c r="V24" s="626"/>
      <c r="W24" s="626"/>
      <c r="X24" s="626"/>
      <c r="Y24" s="627"/>
      <c r="Z24" s="685">
        <v>0.7</v>
      </c>
      <c r="AA24" s="685"/>
      <c r="AB24" s="685"/>
      <c r="AC24" s="685"/>
      <c r="AD24" s="686" t="s">
        <v>237</v>
      </c>
      <c r="AE24" s="686"/>
      <c r="AF24" s="686"/>
      <c r="AG24" s="686"/>
      <c r="AH24" s="686"/>
      <c r="AI24" s="686"/>
      <c r="AJ24" s="686"/>
      <c r="AK24" s="686"/>
      <c r="AL24" s="628" t="s">
        <v>237</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243</v>
      </c>
      <c r="BH24" s="626"/>
      <c r="BI24" s="626"/>
      <c r="BJ24" s="626"/>
      <c r="BK24" s="626"/>
      <c r="BL24" s="626"/>
      <c r="BM24" s="626"/>
      <c r="BN24" s="627"/>
      <c r="BO24" s="685" t="s">
        <v>243</v>
      </c>
      <c r="BP24" s="685"/>
      <c r="BQ24" s="685"/>
      <c r="BR24" s="685"/>
      <c r="BS24" s="631" t="s">
        <v>237</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10770454</v>
      </c>
      <c r="CS24" s="689"/>
      <c r="CT24" s="689"/>
      <c r="CU24" s="689"/>
      <c r="CV24" s="689"/>
      <c r="CW24" s="689"/>
      <c r="CX24" s="689"/>
      <c r="CY24" s="735"/>
      <c r="CZ24" s="736">
        <v>44.2</v>
      </c>
      <c r="DA24" s="705"/>
      <c r="DB24" s="705"/>
      <c r="DC24" s="739"/>
      <c r="DD24" s="734">
        <v>6997351</v>
      </c>
      <c r="DE24" s="689"/>
      <c r="DF24" s="689"/>
      <c r="DG24" s="689"/>
      <c r="DH24" s="689"/>
      <c r="DI24" s="689"/>
      <c r="DJ24" s="689"/>
      <c r="DK24" s="735"/>
      <c r="DL24" s="734">
        <v>6981706</v>
      </c>
      <c r="DM24" s="689"/>
      <c r="DN24" s="689"/>
      <c r="DO24" s="689"/>
      <c r="DP24" s="689"/>
      <c r="DQ24" s="689"/>
      <c r="DR24" s="689"/>
      <c r="DS24" s="689"/>
      <c r="DT24" s="689"/>
      <c r="DU24" s="689"/>
      <c r="DV24" s="735"/>
      <c r="DW24" s="736">
        <v>54.2</v>
      </c>
      <c r="DX24" s="705"/>
      <c r="DY24" s="705"/>
      <c r="DZ24" s="705"/>
      <c r="EA24" s="705"/>
      <c r="EB24" s="705"/>
      <c r="EC24" s="737"/>
    </row>
    <row r="25" spans="2:133" ht="11.25" customHeight="1" x14ac:dyDescent="0.15">
      <c r="B25" s="620" t="s">
        <v>291</v>
      </c>
      <c r="C25" s="621"/>
      <c r="D25" s="621"/>
      <c r="E25" s="621"/>
      <c r="F25" s="621"/>
      <c r="G25" s="621"/>
      <c r="H25" s="621"/>
      <c r="I25" s="621"/>
      <c r="J25" s="621"/>
      <c r="K25" s="621"/>
      <c r="L25" s="621"/>
      <c r="M25" s="621"/>
      <c r="N25" s="621"/>
      <c r="O25" s="621"/>
      <c r="P25" s="621"/>
      <c r="Q25" s="622"/>
      <c r="R25" s="623">
        <v>565816</v>
      </c>
      <c r="S25" s="626"/>
      <c r="T25" s="626"/>
      <c r="U25" s="626"/>
      <c r="V25" s="626"/>
      <c r="W25" s="626"/>
      <c r="X25" s="626"/>
      <c r="Y25" s="627"/>
      <c r="Z25" s="685">
        <v>2.2000000000000002</v>
      </c>
      <c r="AA25" s="685"/>
      <c r="AB25" s="685"/>
      <c r="AC25" s="685"/>
      <c r="AD25" s="686">
        <v>21039</v>
      </c>
      <c r="AE25" s="686"/>
      <c r="AF25" s="686"/>
      <c r="AG25" s="686"/>
      <c r="AH25" s="686"/>
      <c r="AI25" s="686"/>
      <c r="AJ25" s="686"/>
      <c r="AK25" s="686"/>
      <c r="AL25" s="628">
        <v>0.2</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237</v>
      </c>
      <c r="BH25" s="626"/>
      <c r="BI25" s="626"/>
      <c r="BJ25" s="626"/>
      <c r="BK25" s="626"/>
      <c r="BL25" s="626"/>
      <c r="BM25" s="626"/>
      <c r="BN25" s="627"/>
      <c r="BO25" s="685" t="s">
        <v>243</v>
      </c>
      <c r="BP25" s="685"/>
      <c r="BQ25" s="685"/>
      <c r="BR25" s="685"/>
      <c r="BS25" s="631" t="s">
        <v>237</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3199214</v>
      </c>
      <c r="CS25" s="624"/>
      <c r="CT25" s="624"/>
      <c r="CU25" s="624"/>
      <c r="CV25" s="624"/>
      <c r="CW25" s="624"/>
      <c r="CX25" s="624"/>
      <c r="CY25" s="625"/>
      <c r="CZ25" s="628">
        <v>13.1</v>
      </c>
      <c r="DA25" s="657"/>
      <c r="DB25" s="657"/>
      <c r="DC25" s="658"/>
      <c r="DD25" s="631">
        <v>2900772</v>
      </c>
      <c r="DE25" s="624"/>
      <c r="DF25" s="624"/>
      <c r="DG25" s="624"/>
      <c r="DH25" s="624"/>
      <c r="DI25" s="624"/>
      <c r="DJ25" s="624"/>
      <c r="DK25" s="625"/>
      <c r="DL25" s="631">
        <v>2893835</v>
      </c>
      <c r="DM25" s="624"/>
      <c r="DN25" s="624"/>
      <c r="DO25" s="624"/>
      <c r="DP25" s="624"/>
      <c r="DQ25" s="624"/>
      <c r="DR25" s="624"/>
      <c r="DS25" s="624"/>
      <c r="DT25" s="624"/>
      <c r="DU25" s="624"/>
      <c r="DV25" s="625"/>
      <c r="DW25" s="628">
        <v>22.5</v>
      </c>
      <c r="DX25" s="657"/>
      <c r="DY25" s="657"/>
      <c r="DZ25" s="657"/>
      <c r="EA25" s="657"/>
      <c r="EB25" s="657"/>
      <c r="EC25" s="659"/>
    </row>
    <row r="26" spans="2:133" ht="11.25" customHeight="1" x14ac:dyDescent="0.15">
      <c r="B26" s="620" t="s">
        <v>294</v>
      </c>
      <c r="C26" s="621"/>
      <c r="D26" s="621"/>
      <c r="E26" s="621"/>
      <c r="F26" s="621"/>
      <c r="G26" s="621"/>
      <c r="H26" s="621"/>
      <c r="I26" s="621"/>
      <c r="J26" s="621"/>
      <c r="K26" s="621"/>
      <c r="L26" s="621"/>
      <c r="M26" s="621"/>
      <c r="N26" s="621"/>
      <c r="O26" s="621"/>
      <c r="P26" s="621"/>
      <c r="Q26" s="622"/>
      <c r="R26" s="623">
        <v>32630</v>
      </c>
      <c r="S26" s="626"/>
      <c r="T26" s="626"/>
      <c r="U26" s="626"/>
      <c r="V26" s="626"/>
      <c r="W26" s="626"/>
      <c r="X26" s="626"/>
      <c r="Y26" s="627"/>
      <c r="Z26" s="685">
        <v>0.1</v>
      </c>
      <c r="AA26" s="685"/>
      <c r="AB26" s="685"/>
      <c r="AC26" s="685"/>
      <c r="AD26" s="686" t="s">
        <v>243</v>
      </c>
      <c r="AE26" s="686"/>
      <c r="AF26" s="686"/>
      <c r="AG26" s="686"/>
      <c r="AH26" s="686"/>
      <c r="AI26" s="686"/>
      <c r="AJ26" s="686"/>
      <c r="AK26" s="686"/>
      <c r="AL26" s="628" t="s">
        <v>243</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237</v>
      </c>
      <c r="BH26" s="626"/>
      <c r="BI26" s="626"/>
      <c r="BJ26" s="626"/>
      <c r="BK26" s="626"/>
      <c r="BL26" s="626"/>
      <c r="BM26" s="626"/>
      <c r="BN26" s="627"/>
      <c r="BO26" s="685" t="s">
        <v>237</v>
      </c>
      <c r="BP26" s="685"/>
      <c r="BQ26" s="685"/>
      <c r="BR26" s="685"/>
      <c r="BS26" s="631" t="s">
        <v>243</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2044198</v>
      </c>
      <c r="CS26" s="626"/>
      <c r="CT26" s="626"/>
      <c r="CU26" s="626"/>
      <c r="CV26" s="626"/>
      <c r="CW26" s="626"/>
      <c r="CX26" s="626"/>
      <c r="CY26" s="627"/>
      <c r="CZ26" s="628">
        <v>8.4</v>
      </c>
      <c r="DA26" s="657"/>
      <c r="DB26" s="657"/>
      <c r="DC26" s="658"/>
      <c r="DD26" s="631">
        <v>1891071</v>
      </c>
      <c r="DE26" s="626"/>
      <c r="DF26" s="626"/>
      <c r="DG26" s="626"/>
      <c r="DH26" s="626"/>
      <c r="DI26" s="626"/>
      <c r="DJ26" s="626"/>
      <c r="DK26" s="627"/>
      <c r="DL26" s="631" t="s">
        <v>237</v>
      </c>
      <c r="DM26" s="626"/>
      <c r="DN26" s="626"/>
      <c r="DO26" s="626"/>
      <c r="DP26" s="626"/>
      <c r="DQ26" s="626"/>
      <c r="DR26" s="626"/>
      <c r="DS26" s="626"/>
      <c r="DT26" s="626"/>
      <c r="DU26" s="626"/>
      <c r="DV26" s="627"/>
      <c r="DW26" s="628" t="s">
        <v>237</v>
      </c>
      <c r="DX26" s="657"/>
      <c r="DY26" s="657"/>
      <c r="DZ26" s="657"/>
      <c r="EA26" s="657"/>
      <c r="EB26" s="657"/>
      <c r="EC26" s="659"/>
    </row>
    <row r="27" spans="2:133" ht="11.25" customHeight="1" x14ac:dyDescent="0.15">
      <c r="B27" s="620" t="s">
        <v>297</v>
      </c>
      <c r="C27" s="621"/>
      <c r="D27" s="621"/>
      <c r="E27" s="621"/>
      <c r="F27" s="621"/>
      <c r="G27" s="621"/>
      <c r="H27" s="621"/>
      <c r="I27" s="621"/>
      <c r="J27" s="621"/>
      <c r="K27" s="621"/>
      <c r="L27" s="621"/>
      <c r="M27" s="621"/>
      <c r="N27" s="621"/>
      <c r="O27" s="621"/>
      <c r="P27" s="621"/>
      <c r="Q27" s="622"/>
      <c r="R27" s="623">
        <v>2893781</v>
      </c>
      <c r="S27" s="626"/>
      <c r="T27" s="626"/>
      <c r="U27" s="626"/>
      <c r="V27" s="626"/>
      <c r="W27" s="626"/>
      <c r="X27" s="626"/>
      <c r="Y27" s="627"/>
      <c r="Z27" s="685">
        <v>11.4</v>
      </c>
      <c r="AA27" s="685"/>
      <c r="AB27" s="685"/>
      <c r="AC27" s="685"/>
      <c r="AD27" s="686" t="s">
        <v>237</v>
      </c>
      <c r="AE27" s="686"/>
      <c r="AF27" s="686"/>
      <c r="AG27" s="686"/>
      <c r="AH27" s="686"/>
      <c r="AI27" s="686"/>
      <c r="AJ27" s="686"/>
      <c r="AK27" s="686"/>
      <c r="AL27" s="628" t="s">
        <v>243</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4271713</v>
      </c>
      <c r="BH27" s="626"/>
      <c r="BI27" s="626"/>
      <c r="BJ27" s="626"/>
      <c r="BK27" s="626"/>
      <c r="BL27" s="626"/>
      <c r="BM27" s="626"/>
      <c r="BN27" s="627"/>
      <c r="BO27" s="685">
        <v>100</v>
      </c>
      <c r="BP27" s="685"/>
      <c r="BQ27" s="685"/>
      <c r="BR27" s="685"/>
      <c r="BS27" s="631">
        <v>27662</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4671679</v>
      </c>
      <c r="CS27" s="624"/>
      <c r="CT27" s="624"/>
      <c r="CU27" s="624"/>
      <c r="CV27" s="624"/>
      <c r="CW27" s="624"/>
      <c r="CX27" s="624"/>
      <c r="CY27" s="625"/>
      <c r="CZ27" s="628">
        <v>19.2</v>
      </c>
      <c r="DA27" s="657"/>
      <c r="DB27" s="657"/>
      <c r="DC27" s="658"/>
      <c r="DD27" s="631">
        <v>1287494</v>
      </c>
      <c r="DE27" s="624"/>
      <c r="DF27" s="624"/>
      <c r="DG27" s="624"/>
      <c r="DH27" s="624"/>
      <c r="DI27" s="624"/>
      <c r="DJ27" s="624"/>
      <c r="DK27" s="625"/>
      <c r="DL27" s="631">
        <v>1278786</v>
      </c>
      <c r="DM27" s="624"/>
      <c r="DN27" s="624"/>
      <c r="DO27" s="624"/>
      <c r="DP27" s="624"/>
      <c r="DQ27" s="624"/>
      <c r="DR27" s="624"/>
      <c r="DS27" s="624"/>
      <c r="DT27" s="624"/>
      <c r="DU27" s="624"/>
      <c r="DV27" s="625"/>
      <c r="DW27" s="628">
        <v>9.9</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3" t="s">
        <v>243</v>
      </c>
      <c r="S28" s="626"/>
      <c r="T28" s="626"/>
      <c r="U28" s="626"/>
      <c r="V28" s="626"/>
      <c r="W28" s="626"/>
      <c r="X28" s="626"/>
      <c r="Y28" s="627"/>
      <c r="Z28" s="685" t="s">
        <v>237</v>
      </c>
      <c r="AA28" s="685"/>
      <c r="AB28" s="685"/>
      <c r="AC28" s="685"/>
      <c r="AD28" s="686" t="s">
        <v>243</v>
      </c>
      <c r="AE28" s="686"/>
      <c r="AF28" s="686"/>
      <c r="AG28" s="686"/>
      <c r="AH28" s="686"/>
      <c r="AI28" s="686"/>
      <c r="AJ28" s="686"/>
      <c r="AK28" s="686"/>
      <c r="AL28" s="628" t="s">
        <v>243</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2899561</v>
      </c>
      <c r="CS28" s="626"/>
      <c r="CT28" s="626"/>
      <c r="CU28" s="626"/>
      <c r="CV28" s="626"/>
      <c r="CW28" s="626"/>
      <c r="CX28" s="626"/>
      <c r="CY28" s="627"/>
      <c r="CZ28" s="628">
        <v>11.9</v>
      </c>
      <c r="DA28" s="657"/>
      <c r="DB28" s="657"/>
      <c r="DC28" s="658"/>
      <c r="DD28" s="631">
        <v>2809085</v>
      </c>
      <c r="DE28" s="626"/>
      <c r="DF28" s="626"/>
      <c r="DG28" s="626"/>
      <c r="DH28" s="626"/>
      <c r="DI28" s="626"/>
      <c r="DJ28" s="626"/>
      <c r="DK28" s="627"/>
      <c r="DL28" s="631">
        <v>2809085</v>
      </c>
      <c r="DM28" s="626"/>
      <c r="DN28" s="626"/>
      <c r="DO28" s="626"/>
      <c r="DP28" s="626"/>
      <c r="DQ28" s="626"/>
      <c r="DR28" s="626"/>
      <c r="DS28" s="626"/>
      <c r="DT28" s="626"/>
      <c r="DU28" s="626"/>
      <c r="DV28" s="627"/>
      <c r="DW28" s="628">
        <v>21.8</v>
      </c>
      <c r="DX28" s="657"/>
      <c r="DY28" s="657"/>
      <c r="DZ28" s="657"/>
      <c r="EA28" s="657"/>
      <c r="EB28" s="657"/>
      <c r="EC28" s="659"/>
    </row>
    <row r="29" spans="2:133" ht="11.25" customHeight="1" x14ac:dyDescent="0.15">
      <c r="B29" s="620" t="s">
        <v>302</v>
      </c>
      <c r="C29" s="621"/>
      <c r="D29" s="621"/>
      <c r="E29" s="621"/>
      <c r="F29" s="621"/>
      <c r="G29" s="621"/>
      <c r="H29" s="621"/>
      <c r="I29" s="621"/>
      <c r="J29" s="621"/>
      <c r="K29" s="621"/>
      <c r="L29" s="621"/>
      <c r="M29" s="621"/>
      <c r="N29" s="621"/>
      <c r="O29" s="621"/>
      <c r="P29" s="621"/>
      <c r="Q29" s="622"/>
      <c r="R29" s="623">
        <v>1812361</v>
      </c>
      <c r="S29" s="626"/>
      <c r="T29" s="626"/>
      <c r="U29" s="626"/>
      <c r="V29" s="626"/>
      <c r="W29" s="626"/>
      <c r="X29" s="626"/>
      <c r="Y29" s="627"/>
      <c r="Z29" s="685">
        <v>7.1</v>
      </c>
      <c r="AA29" s="685"/>
      <c r="AB29" s="685"/>
      <c r="AC29" s="685"/>
      <c r="AD29" s="686" t="s">
        <v>243</v>
      </c>
      <c r="AE29" s="686"/>
      <c r="AF29" s="686"/>
      <c r="AG29" s="686"/>
      <c r="AH29" s="686"/>
      <c r="AI29" s="686"/>
      <c r="AJ29" s="686"/>
      <c r="AK29" s="686"/>
      <c r="AL29" s="628" t="s">
        <v>237</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70</v>
      </c>
      <c r="CG29" s="664"/>
      <c r="CH29" s="664"/>
      <c r="CI29" s="664"/>
      <c r="CJ29" s="664"/>
      <c r="CK29" s="664"/>
      <c r="CL29" s="664"/>
      <c r="CM29" s="664"/>
      <c r="CN29" s="664"/>
      <c r="CO29" s="664"/>
      <c r="CP29" s="664"/>
      <c r="CQ29" s="665"/>
      <c r="CR29" s="623">
        <v>2899561</v>
      </c>
      <c r="CS29" s="624"/>
      <c r="CT29" s="624"/>
      <c r="CU29" s="624"/>
      <c r="CV29" s="624"/>
      <c r="CW29" s="624"/>
      <c r="CX29" s="624"/>
      <c r="CY29" s="625"/>
      <c r="CZ29" s="628">
        <v>11.9</v>
      </c>
      <c r="DA29" s="657"/>
      <c r="DB29" s="657"/>
      <c r="DC29" s="658"/>
      <c r="DD29" s="631">
        <v>2809085</v>
      </c>
      <c r="DE29" s="624"/>
      <c r="DF29" s="624"/>
      <c r="DG29" s="624"/>
      <c r="DH29" s="624"/>
      <c r="DI29" s="624"/>
      <c r="DJ29" s="624"/>
      <c r="DK29" s="625"/>
      <c r="DL29" s="631">
        <v>2809085</v>
      </c>
      <c r="DM29" s="624"/>
      <c r="DN29" s="624"/>
      <c r="DO29" s="624"/>
      <c r="DP29" s="624"/>
      <c r="DQ29" s="624"/>
      <c r="DR29" s="624"/>
      <c r="DS29" s="624"/>
      <c r="DT29" s="624"/>
      <c r="DU29" s="624"/>
      <c r="DV29" s="625"/>
      <c r="DW29" s="628">
        <v>21.8</v>
      </c>
      <c r="DX29" s="657"/>
      <c r="DY29" s="657"/>
      <c r="DZ29" s="657"/>
      <c r="EA29" s="657"/>
      <c r="EB29" s="657"/>
      <c r="EC29" s="659"/>
    </row>
    <row r="30" spans="2:133" ht="11.25" customHeight="1" x14ac:dyDescent="0.15">
      <c r="B30" s="620" t="s">
        <v>306</v>
      </c>
      <c r="C30" s="621"/>
      <c r="D30" s="621"/>
      <c r="E30" s="621"/>
      <c r="F30" s="621"/>
      <c r="G30" s="621"/>
      <c r="H30" s="621"/>
      <c r="I30" s="621"/>
      <c r="J30" s="621"/>
      <c r="K30" s="621"/>
      <c r="L30" s="621"/>
      <c r="M30" s="621"/>
      <c r="N30" s="621"/>
      <c r="O30" s="621"/>
      <c r="P30" s="621"/>
      <c r="Q30" s="622"/>
      <c r="R30" s="623">
        <v>147163</v>
      </c>
      <c r="S30" s="626"/>
      <c r="T30" s="626"/>
      <c r="U30" s="626"/>
      <c r="V30" s="626"/>
      <c r="W30" s="626"/>
      <c r="X30" s="626"/>
      <c r="Y30" s="627"/>
      <c r="Z30" s="685">
        <v>0.6</v>
      </c>
      <c r="AA30" s="685"/>
      <c r="AB30" s="685"/>
      <c r="AC30" s="685"/>
      <c r="AD30" s="686">
        <v>14572</v>
      </c>
      <c r="AE30" s="686"/>
      <c r="AF30" s="686"/>
      <c r="AG30" s="686"/>
      <c r="AH30" s="686"/>
      <c r="AI30" s="686"/>
      <c r="AJ30" s="686"/>
      <c r="AK30" s="686"/>
      <c r="AL30" s="628">
        <v>0.1</v>
      </c>
      <c r="AM30" s="629"/>
      <c r="AN30" s="629"/>
      <c r="AO30" s="687"/>
      <c r="AP30" s="713" t="s">
        <v>307</v>
      </c>
      <c r="AQ30" s="714"/>
      <c r="AR30" s="714"/>
      <c r="AS30" s="714"/>
      <c r="AT30" s="719" t="s">
        <v>308</v>
      </c>
      <c r="AU30" s="230"/>
      <c r="AV30" s="230"/>
      <c r="AW30" s="230"/>
      <c r="AX30" s="722" t="s">
        <v>185</v>
      </c>
      <c r="AY30" s="723"/>
      <c r="AZ30" s="723"/>
      <c r="BA30" s="723"/>
      <c r="BB30" s="723"/>
      <c r="BC30" s="723"/>
      <c r="BD30" s="723"/>
      <c r="BE30" s="723"/>
      <c r="BF30" s="724"/>
      <c r="BG30" s="703">
        <v>98.9</v>
      </c>
      <c r="BH30" s="704"/>
      <c r="BI30" s="704"/>
      <c r="BJ30" s="704"/>
      <c r="BK30" s="704"/>
      <c r="BL30" s="704"/>
      <c r="BM30" s="705">
        <v>94.8</v>
      </c>
      <c r="BN30" s="704"/>
      <c r="BO30" s="704"/>
      <c r="BP30" s="704"/>
      <c r="BQ30" s="706"/>
      <c r="BR30" s="703">
        <v>98.7</v>
      </c>
      <c r="BS30" s="704"/>
      <c r="BT30" s="704"/>
      <c r="BU30" s="704"/>
      <c r="BV30" s="704"/>
      <c r="BW30" s="704"/>
      <c r="BX30" s="705">
        <v>93.8</v>
      </c>
      <c r="BY30" s="704"/>
      <c r="BZ30" s="704"/>
      <c r="CA30" s="704"/>
      <c r="CB30" s="706"/>
      <c r="CD30" s="709"/>
      <c r="CE30" s="710"/>
      <c r="CF30" s="667" t="s">
        <v>309</v>
      </c>
      <c r="CG30" s="664"/>
      <c r="CH30" s="664"/>
      <c r="CI30" s="664"/>
      <c r="CJ30" s="664"/>
      <c r="CK30" s="664"/>
      <c r="CL30" s="664"/>
      <c r="CM30" s="664"/>
      <c r="CN30" s="664"/>
      <c r="CO30" s="664"/>
      <c r="CP30" s="664"/>
      <c r="CQ30" s="665"/>
      <c r="CR30" s="623">
        <v>2750764</v>
      </c>
      <c r="CS30" s="626"/>
      <c r="CT30" s="626"/>
      <c r="CU30" s="626"/>
      <c r="CV30" s="626"/>
      <c r="CW30" s="626"/>
      <c r="CX30" s="626"/>
      <c r="CY30" s="627"/>
      <c r="CZ30" s="628">
        <v>11.3</v>
      </c>
      <c r="DA30" s="657"/>
      <c r="DB30" s="657"/>
      <c r="DC30" s="658"/>
      <c r="DD30" s="631">
        <v>2660288</v>
      </c>
      <c r="DE30" s="626"/>
      <c r="DF30" s="626"/>
      <c r="DG30" s="626"/>
      <c r="DH30" s="626"/>
      <c r="DI30" s="626"/>
      <c r="DJ30" s="626"/>
      <c r="DK30" s="627"/>
      <c r="DL30" s="631">
        <v>2660288</v>
      </c>
      <c r="DM30" s="626"/>
      <c r="DN30" s="626"/>
      <c r="DO30" s="626"/>
      <c r="DP30" s="626"/>
      <c r="DQ30" s="626"/>
      <c r="DR30" s="626"/>
      <c r="DS30" s="626"/>
      <c r="DT30" s="626"/>
      <c r="DU30" s="626"/>
      <c r="DV30" s="627"/>
      <c r="DW30" s="628">
        <v>20.6</v>
      </c>
      <c r="DX30" s="657"/>
      <c r="DY30" s="657"/>
      <c r="DZ30" s="657"/>
      <c r="EA30" s="657"/>
      <c r="EB30" s="657"/>
      <c r="EC30" s="659"/>
    </row>
    <row r="31" spans="2:133" ht="11.25" customHeight="1" x14ac:dyDescent="0.15">
      <c r="B31" s="620" t="s">
        <v>310</v>
      </c>
      <c r="C31" s="621"/>
      <c r="D31" s="621"/>
      <c r="E31" s="621"/>
      <c r="F31" s="621"/>
      <c r="G31" s="621"/>
      <c r="H31" s="621"/>
      <c r="I31" s="621"/>
      <c r="J31" s="621"/>
      <c r="K31" s="621"/>
      <c r="L31" s="621"/>
      <c r="M31" s="621"/>
      <c r="N31" s="621"/>
      <c r="O31" s="621"/>
      <c r="P31" s="621"/>
      <c r="Q31" s="622"/>
      <c r="R31" s="623">
        <v>590194</v>
      </c>
      <c r="S31" s="626"/>
      <c r="T31" s="626"/>
      <c r="U31" s="626"/>
      <c r="V31" s="626"/>
      <c r="W31" s="626"/>
      <c r="X31" s="626"/>
      <c r="Y31" s="627"/>
      <c r="Z31" s="685">
        <v>2.2999999999999998</v>
      </c>
      <c r="AA31" s="685"/>
      <c r="AB31" s="685"/>
      <c r="AC31" s="685"/>
      <c r="AD31" s="686" t="s">
        <v>243</v>
      </c>
      <c r="AE31" s="686"/>
      <c r="AF31" s="686"/>
      <c r="AG31" s="686"/>
      <c r="AH31" s="686"/>
      <c r="AI31" s="686"/>
      <c r="AJ31" s="686"/>
      <c r="AK31" s="686"/>
      <c r="AL31" s="628" t="s">
        <v>237</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98.9</v>
      </c>
      <c r="BH31" s="624"/>
      <c r="BI31" s="624"/>
      <c r="BJ31" s="624"/>
      <c r="BK31" s="624"/>
      <c r="BL31" s="624"/>
      <c r="BM31" s="629">
        <v>95.4</v>
      </c>
      <c r="BN31" s="702"/>
      <c r="BO31" s="702"/>
      <c r="BP31" s="702"/>
      <c r="BQ31" s="663"/>
      <c r="BR31" s="701">
        <v>98.7</v>
      </c>
      <c r="BS31" s="624"/>
      <c r="BT31" s="624"/>
      <c r="BU31" s="624"/>
      <c r="BV31" s="624"/>
      <c r="BW31" s="624"/>
      <c r="BX31" s="629">
        <v>94.4</v>
      </c>
      <c r="BY31" s="702"/>
      <c r="BZ31" s="702"/>
      <c r="CA31" s="702"/>
      <c r="CB31" s="663"/>
      <c r="CD31" s="709"/>
      <c r="CE31" s="710"/>
      <c r="CF31" s="667" t="s">
        <v>313</v>
      </c>
      <c r="CG31" s="664"/>
      <c r="CH31" s="664"/>
      <c r="CI31" s="664"/>
      <c r="CJ31" s="664"/>
      <c r="CK31" s="664"/>
      <c r="CL31" s="664"/>
      <c r="CM31" s="664"/>
      <c r="CN31" s="664"/>
      <c r="CO31" s="664"/>
      <c r="CP31" s="664"/>
      <c r="CQ31" s="665"/>
      <c r="CR31" s="623">
        <v>148797</v>
      </c>
      <c r="CS31" s="624"/>
      <c r="CT31" s="624"/>
      <c r="CU31" s="624"/>
      <c r="CV31" s="624"/>
      <c r="CW31" s="624"/>
      <c r="CX31" s="624"/>
      <c r="CY31" s="625"/>
      <c r="CZ31" s="628">
        <v>0.6</v>
      </c>
      <c r="DA31" s="657"/>
      <c r="DB31" s="657"/>
      <c r="DC31" s="658"/>
      <c r="DD31" s="631">
        <v>148797</v>
      </c>
      <c r="DE31" s="624"/>
      <c r="DF31" s="624"/>
      <c r="DG31" s="624"/>
      <c r="DH31" s="624"/>
      <c r="DI31" s="624"/>
      <c r="DJ31" s="624"/>
      <c r="DK31" s="625"/>
      <c r="DL31" s="631">
        <v>148797</v>
      </c>
      <c r="DM31" s="624"/>
      <c r="DN31" s="624"/>
      <c r="DO31" s="624"/>
      <c r="DP31" s="624"/>
      <c r="DQ31" s="624"/>
      <c r="DR31" s="624"/>
      <c r="DS31" s="624"/>
      <c r="DT31" s="624"/>
      <c r="DU31" s="624"/>
      <c r="DV31" s="625"/>
      <c r="DW31" s="628">
        <v>1.2</v>
      </c>
      <c r="DX31" s="657"/>
      <c r="DY31" s="657"/>
      <c r="DZ31" s="657"/>
      <c r="EA31" s="657"/>
      <c r="EB31" s="657"/>
      <c r="EC31" s="659"/>
    </row>
    <row r="32" spans="2:133" ht="11.25" customHeight="1" x14ac:dyDescent="0.15">
      <c r="B32" s="620" t="s">
        <v>314</v>
      </c>
      <c r="C32" s="621"/>
      <c r="D32" s="621"/>
      <c r="E32" s="621"/>
      <c r="F32" s="621"/>
      <c r="G32" s="621"/>
      <c r="H32" s="621"/>
      <c r="I32" s="621"/>
      <c r="J32" s="621"/>
      <c r="K32" s="621"/>
      <c r="L32" s="621"/>
      <c r="M32" s="621"/>
      <c r="N32" s="621"/>
      <c r="O32" s="621"/>
      <c r="P32" s="621"/>
      <c r="Q32" s="622"/>
      <c r="R32" s="623">
        <v>1082180</v>
      </c>
      <c r="S32" s="626"/>
      <c r="T32" s="626"/>
      <c r="U32" s="626"/>
      <c r="V32" s="626"/>
      <c r="W32" s="626"/>
      <c r="X32" s="626"/>
      <c r="Y32" s="627"/>
      <c r="Z32" s="685">
        <v>4.3</v>
      </c>
      <c r="AA32" s="685"/>
      <c r="AB32" s="685"/>
      <c r="AC32" s="685"/>
      <c r="AD32" s="686" t="s">
        <v>237</v>
      </c>
      <c r="AE32" s="686"/>
      <c r="AF32" s="686"/>
      <c r="AG32" s="686"/>
      <c r="AH32" s="686"/>
      <c r="AI32" s="686"/>
      <c r="AJ32" s="686"/>
      <c r="AK32" s="686"/>
      <c r="AL32" s="628" t="s">
        <v>243</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98.7</v>
      </c>
      <c r="BH32" s="639"/>
      <c r="BI32" s="639"/>
      <c r="BJ32" s="639"/>
      <c r="BK32" s="639"/>
      <c r="BL32" s="639"/>
      <c r="BM32" s="683">
        <v>93.5</v>
      </c>
      <c r="BN32" s="639"/>
      <c r="BO32" s="639"/>
      <c r="BP32" s="639"/>
      <c r="BQ32" s="676"/>
      <c r="BR32" s="700">
        <v>98.5</v>
      </c>
      <c r="BS32" s="639"/>
      <c r="BT32" s="639"/>
      <c r="BU32" s="639"/>
      <c r="BV32" s="639"/>
      <c r="BW32" s="639"/>
      <c r="BX32" s="683">
        <v>92.3</v>
      </c>
      <c r="BY32" s="639"/>
      <c r="BZ32" s="639"/>
      <c r="CA32" s="639"/>
      <c r="CB32" s="676"/>
      <c r="CD32" s="711"/>
      <c r="CE32" s="712"/>
      <c r="CF32" s="667" t="s">
        <v>316</v>
      </c>
      <c r="CG32" s="664"/>
      <c r="CH32" s="664"/>
      <c r="CI32" s="664"/>
      <c r="CJ32" s="664"/>
      <c r="CK32" s="664"/>
      <c r="CL32" s="664"/>
      <c r="CM32" s="664"/>
      <c r="CN32" s="664"/>
      <c r="CO32" s="664"/>
      <c r="CP32" s="664"/>
      <c r="CQ32" s="665"/>
      <c r="CR32" s="623" t="s">
        <v>243</v>
      </c>
      <c r="CS32" s="626"/>
      <c r="CT32" s="626"/>
      <c r="CU32" s="626"/>
      <c r="CV32" s="626"/>
      <c r="CW32" s="626"/>
      <c r="CX32" s="626"/>
      <c r="CY32" s="627"/>
      <c r="CZ32" s="628" t="s">
        <v>243</v>
      </c>
      <c r="DA32" s="657"/>
      <c r="DB32" s="657"/>
      <c r="DC32" s="658"/>
      <c r="DD32" s="631" t="s">
        <v>237</v>
      </c>
      <c r="DE32" s="626"/>
      <c r="DF32" s="626"/>
      <c r="DG32" s="626"/>
      <c r="DH32" s="626"/>
      <c r="DI32" s="626"/>
      <c r="DJ32" s="626"/>
      <c r="DK32" s="627"/>
      <c r="DL32" s="631" t="s">
        <v>243</v>
      </c>
      <c r="DM32" s="626"/>
      <c r="DN32" s="626"/>
      <c r="DO32" s="626"/>
      <c r="DP32" s="626"/>
      <c r="DQ32" s="626"/>
      <c r="DR32" s="626"/>
      <c r="DS32" s="626"/>
      <c r="DT32" s="626"/>
      <c r="DU32" s="626"/>
      <c r="DV32" s="627"/>
      <c r="DW32" s="628" t="s">
        <v>237</v>
      </c>
      <c r="DX32" s="657"/>
      <c r="DY32" s="657"/>
      <c r="DZ32" s="657"/>
      <c r="EA32" s="657"/>
      <c r="EB32" s="657"/>
      <c r="EC32" s="659"/>
    </row>
    <row r="33" spans="2:133" ht="11.25" customHeight="1" x14ac:dyDescent="0.15">
      <c r="B33" s="620" t="s">
        <v>317</v>
      </c>
      <c r="C33" s="621"/>
      <c r="D33" s="621"/>
      <c r="E33" s="621"/>
      <c r="F33" s="621"/>
      <c r="G33" s="621"/>
      <c r="H33" s="621"/>
      <c r="I33" s="621"/>
      <c r="J33" s="621"/>
      <c r="K33" s="621"/>
      <c r="L33" s="621"/>
      <c r="M33" s="621"/>
      <c r="N33" s="621"/>
      <c r="O33" s="621"/>
      <c r="P33" s="621"/>
      <c r="Q33" s="622"/>
      <c r="R33" s="623">
        <v>533228</v>
      </c>
      <c r="S33" s="626"/>
      <c r="T33" s="626"/>
      <c r="U33" s="626"/>
      <c r="V33" s="626"/>
      <c r="W33" s="626"/>
      <c r="X33" s="626"/>
      <c r="Y33" s="627"/>
      <c r="Z33" s="685">
        <v>2.1</v>
      </c>
      <c r="AA33" s="685"/>
      <c r="AB33" s="685"/>
      <c r="AC33" s="685"/>
      <c r="AD33" s="686" t="s">
        <v>237</v>
      </c>
      <c r="AE33" s="686"/>
      <c r="AF33" s="686"/>
      <c r="AG33" s="686"/>
      <c r="AH33" s="686"/>
      <c r="AI33" s="686"/>
      <c r="AJ33" s="686"/>
      <c r="AK33" s="686"/>
      <c r="AL33" s="628" t="s">
        <v>237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8213073</v>
      </c>
      <c r="CS33" s="624"/>
      <c r="CT33" s="624"/>
      <c r="CU33" s="624"/>
      <c r="CV33" s="624"/>
      <c r="CW33" s="624"/>
      <c r="CX33" s="624"/>
      <c r="CY33" s="625"/>
      <c r="CZ33" s="628">
        <v>33.700000000000003</v>
      </c>
      <c r="DA33" s="657"/>
      <c r="DB33" s="657"/>
      <c r="DC33" s="658"/>
      <c r="DD33" s="631">
        <v>5649272</v>
      </c>
      <c r="DE33" s="624"/>
      <c r="DF33" s="624"/>
      <c r="DG33" s="624"/>
      <c r="DH33" s="624"/>
      <c r="DI33" s="624"/>
      <c r="DJ33" s="624"/>
      <c r="DK33" s="625"/>
      <c r="DL33" s="631">
        <v>4734777</v>
      </c>
      <c r="DM33" s="624"/>
      <c r="DN33" s="624"/>
      <c r="DO33" s="624"/>
      <c r="DP33" s="624"/>
      <c r="DQ33" s="624"/>
      <c r="DR33" s="624"/>
      <c r="DS33" s="624"/>
      <c r="DT33" s="624"/>
      <c r="DU33" s="624"/>
      <c r="DV33" s="625"/>
      <c r="DW33" s="628">
        <v>36.700000000000003</v>
      </c>
      <c r="DX33" s="657"/>
      <c r="DY33" s="657"/>
      <c r="DZ33" s="657"/>
      <c r="EA33" s="657"/>
      <c r="EB33" s="657"/>
      <c r="EC33" s="659"/>
    </row>
    <row r="34" spans="2:133" ht="11.25" customHeight="1" x14ac:dyDescent="0.15">
      <c r="B34" s="620" t="s">
        <v>319</v>
      </c>
      <c r="C34" s="621"/>
      <c r="D34" s="621"/>
      <c r="E34" s="621"/>
      <c r="F34" s="621"/>
      <c r="G34" s="621"/>
      <c r="H34" s="621"/>
      <c r="I34" s="621"/>
      <c r="J34" s="621"/>
      <c r="K34" s="621"/>
      <c r="L34" s="621"/>
      <c r="M34" s="621"/>
      <c r="N34" s="621"/>
      <c r="O34" s="621"/>
      <c r="P34" s="621"/>
      <c r="Q34" s="622"/>
      <c r="R34" s="623">
        <v>271200</v>
      </c>
      <c r="S34" s="626"/>
      <c r="T34" s="626"/>
      <c r="U34" s="626"/>
      <c r="V34" s="626"/>
      <c r="W34" s="626"/>
      <c r="X34" s="626"/>
      <c r="Y34" s="627"/>
      <c r="Z34" s="685">
        <v>1.1000000000000001</v>
      </c>
      <c r="AA34" s="685"/>
      <c r="AB34" s="685"/>
      <c r="AC34" s="685"/>
      <c r="AD34" s="686">
        <v>19</v>
      </c>
      <c r="AE34" s="686"/>
      <c r="AF34" s="686"/>
      <c r="AG34" s="686"/>
      <c r="AH34" s="686"/>
      <c r="AI34" s="686"/>
      <c r="AJ34" s="686"/>
      <c r="AK34" s="686"/>
      <c r="AL34" s="628">
        <v>0</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2853004</v>
      </c>
      <c r="CS34" s="626"/>
      <c r="CT34" s="626"/>
      <c r="CU34" s="626"/>
      <c r="CV34" s="626"/>
      <c r="CW34" s="626"/>
      <c r="CX34" s="626"/>
      <c r="CY34" s="627"/>
      <c r="CZ34" s="628">
        <v>11.7</v>
      </c>
      <c r="DA34" s="657"/>
      <c r="DB34" s="657"/>
      <c r="DC34" s="658"/>
      <c r="DD34" s="631">
        <v>1452080</v>
      </c>
      <c r="DE34" s="626"/>
      <c r="DF34" s="626"/>
      <c r="DG34" s="626"/>
      <c r="DH34" s="626"/>
      <c r="DI34" s="626"/>
      <c r="DJ34" s="626"/>
      <c r="DK34" s="627"/>
      <c r="DL34" s="631">
        <v>1263389</v>
      </c>
      <c r="DM34" s="626"/>
      <c r="DN34" s="626"/>
      <c r="DO34" s="626"/>
      <c r="DP34" s="626"/>
      <c r="DQ34" s="626"/>
      <c r="DR34" s="626"/>
      <c r="DS34" s="626"/>
      <c r="DT34" s="626"/>
      <c r="DU34" s="626"/>
      <c r="DV34" s="627"/>
      <c r="DW34" s="628">
        <v>9.8000000000000007</v>
      </c>
      <c r="DX34" s="657"/>
      <c r="DY34" s="657"/>
      <c r="DZ34" s="657"/>
      <c r="EA34" s="657"/>
      <c r="EB34" s="657"/>
      <c r="EC34" s="659"/>
    </row>
    <row r="35" spans="2:133" ht="11.25" customHeight="1" x14ac:dyDescent="0.15">
      <c r="B35" s="620" t="s">
        <v>323</v>
      </c>
      <c r="C35" s="621"/>
      <c r="D35" s="621"/>
      <c r="E35" s="621"/>
      <c r="F35" s="621"/>
      <c r="G35" s="621"/>
      <c r="H35" s="621"/>
      <c r="I35" s="621"/>
      <c r="J35" s="621"/>
      <c r="K35" s="621"/>
      <c r="L35" s="621"/>
      <c r="M35" s="621"/>
      <c r="N35" s="621"/>
      <c r="O35" s="621"/>
      <c r="P35" s="621"/>
      <c r="Q35" s="622"/>
      <c r="R35" s="623">
        <v>4172611</v>
      </c>
      <c r="S35" s="626"/>
      <c r="T35" s="626"/>
      <c r="U35" s="626"/>
      <c r="V35" s="626"/>
      <c r="W35" s="626"/>
      <c r="X35" s="626"/>
      <c r="Y35" s="627"/>
      <c r="Z35" s="685">
        <v>16.5</v>
      </c>
      <c r="AA35" s="685"/>
      <c r="AB35" s="685"/>
      <c r="AC35" s="685"/>
      <c r="AD35" s="686" t="s">
        <v>243</v>
      </c>
      <c r="AE35" s="686"/>
      <c r="AF35" s="686"/>
      <c r="AG35" s="686"/>
      <c r="AH35" s="686"/>
      <c r="AI35" s="686"/>
      <c r="AJ35" s="686"/>
      <c r="AK35" s="686"/>
      <c r="AL35" s="628" t="s">
        <v>237</v>
      </c>
      <c r="AM35" s="629"/>
      <c r="AN35" s="629"/>
      <c r="AO35" s="687"/>
      <c r="AP35" s="234"/>
      <c r="AQ35" s="691" t="s">
        <v>324</v>
      </c>
      <c r="AR35" s="692"/>
      <c r="AS35" s="692"/>
      <c r="AT35" s="692"/>
      <c r="AU35" s="692"/>
      <c r="AV35" s="692"/>
      <c r="AW35" s="692"/>
      <c r="AX35" s="692"/>
      <c r="AY35" s="693"/>
      <c r="AZ35" s="688">
        <v>2876915</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149747</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96647</v>
      </c>
      <c r="CS35" s="624"/>
      <c r="CT35" s="624"/>
      <c r="CU35" s="624"/>
      <c r="CV35" s="624"/>
      <c r="CW35" s="624"/>
      <c r="CX35" s="624"/>
      <c r="CY35" s="625"/>
      <c r="CZ35" s="628">
        <v>0.4</v>
      </c>
      <c r="DA35" s="657"/>
      <c r="DB35" s="657"/>
      <c r="DC35" s="658"/>
      <c r="DD35" s="631">
        <v>84304</v>
      </c>
      <c r="DE35" s="624"/>
      <c r="DF35" s="624"/>
      <c r="DG35" s="624"/>
      <c r="DH35" s="624"/>
      <c r="DI35" s="624"/>
      <c r="DJ35" s="624"/>
      <c r="DK35" s="625"/>
      <c r="DL35" s="631">
        <v>84304</v>
      </c>
      <c r="DM35" s="624"/>
      <c r="DN35" s="624"/>
      <c r="DO35" s="624"/>
      <c r="DP35" s="624"/>
      <c r="DQ35" s="624"/>
      <c r="DR35" s="624"/>
      <c r="DS35" s="624"/>
      <c r="DT35" s="624"/>
      <c r="DU35" s="624"/>
      <c r="DV35" s="625"/>
      <c r="DW35" s="628">
        <v>0.7</v>
      </c>
      <c r="DX35" s="657"/>
      <c r="DY35" s="657"/>
      <c r="DZ35" s="657"/>
      <c r="EA35" s="657"/>
      <c r="EB35" s="657"/>
      <c r="EC35" s="659"/>
    </row>
    <row r="36" spans="2:133" ht="11.25" customHeight="1" x14ac:dyDescent="0.15">
      <c r="B36" s="620" t="s">
        <v>327</v>
      </c>
      <c r="C36" s="621"/>
      <c r="D36" s="621"/>
      <c r="E36" s="621"/>
      <c r="F36" s="621"/>
      <c r="G36" s="621"/>
      <c r="H36" s="621"/>
      <c r="I36" s="621"/>
      <c r="J36" s="621"/>
      <c r="K36" s="621"/>
      <c r="L36" s="621"/>
      <c r="M36" s="621"/>
      <c r="N36" s="621"/>
      <c r="O36" s="621"/>
      <c r="P36" s="621"/>
      <c r="Q36" s="622"/>
      <c r="R36" s="623" t="s">
        <v>243</v>
      </c>
      <c r="S36" s="626"/>
      <c r="T36" s="626"/>
      <c r="U36" s="626"/>
      <c r="V36" s="626"/>
      <c r="W36" s="626"/>
      <c r="X36" s="626"/>
      <c r="Y36" s="627"/>
      <c r="Z36" s="685" t="s">
        <v>237</v>
      </c>
      <c r="AA36" s="685"/>
      <c r="AB36" s="685"/>
      <c r="AC36" s="685"/>
      <c r="AD36" s="686" t="s">
        <v>243</v>
      </c>
      <c r="AE36" s="686"/>
      <c r="AF36" s="686"/>
      <c r="AG36" s="686"/>
      <c r="AH36" s="686"/>
      <c r="AI36" s="686"/>
      <c r="AJ36" s="686"/>
      <c r="AK36" s="686"/>
      <c r="AL36" s="628" t="s">
        <v>243</v>
      </c>
      <c r="AM36" s="629"/>
      <c r="AN36" s="629"/>
      <c r="AO36" s="687"/>
      <c r="AQ36" s="660" t="s">
        <v>328</v>
      </c>
      <c r="AR36" s="661"/>
      <c r="AS36" s="661"/>
      <c r="AT36" s="661"/>
      <c r="AU36" s="661"/>
      <c r="AV36" s="661"/>
      <c r="AW36" s="661"/>
      <c r="AX36" s="661"/>
      <c r="AY36" s="662"/>
      <c r="AZ36" s="623">
        <v>393881</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-111562</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2088480</v>
      </c>
      <c r="CS36" s="626"/>
      <c r="CT36" s="626"/>
      <c r="CU36" s="626"/>
      <c r="CV36" s="626"/>
      <c r="CW36" s="626"/>
      <c r="CX36" s="626"/>
      <c r="CY36" s="627"/>
      <c r="CZ36" s="628">
        <v>8.6</v>
      </c>
      <c r="DA36" s="657"/>
      <c r="DB36" s="657"/>
      <c r="DC36" s="658"/>
      <c r="DD36" s="631">
        <v>1624917</v>
      </c>
      <c r="DE36" s="626"/>
      <c r="DF36" s="626"/>
      <c r="DG36" s="626"/>
      <c r="DH36" s="626"/>
      <c r="DI36" s="626"/>
      <c r="DJ36" s="626"/>
      <c r="DK36" s="627"/>
      <c r="DL36" s="631">
        <v>1297592</v>
      </c>
      <c r="DM36" s="626"/>
      <c r="DN36" s="626"/>
      <c r="DO36" s="626"/>
      <c r="DP36" s="626"/>
      <c r="DQ36" s="626"/>
      <c r="DR36" s="626"/>
      <c r="DS36" s="626"/>
      <c r="DT36" s="626"/>
      <c r="DU36" s="626"/>
      <c r="DV36" s="627"/>
      <c r="DW36" s="628">
        <v>10.1</v>
      </c>
      <c r="DX36" s="657"/>
      <c r="DY36" s="657"/>
      <c r="DZ36" s="657"/>
      <c r="EA36" s="657"/>
      <c r="EB36" s="657"/>
      <c r="EC36" s="659"/>
    </row>
    <row r="37" spans="2:133" ht="11.25" customHeight="1" x14ac:dyDescent="0.15">
      <c r="B37" s="620" t="s">
        <v>331</v>
      </c>
      <c r="C37" s="621"/>
      <c r="D37" s="621"/>
      <c r="E37" s="621"/>
      <c r="F37" s="621"/>
      <c r="G37" s="621"/>
      <c r="H37" s="621"/>
      <c r="I37" s="621"/>
      <c r="J37" s="621"/>
      <c r="K37" s="621"/>
      <c r="L37" s="621"/>
      <c r="M37" s="621"/>
      <c r="N37" s="621"/>
      <c r="O37" s="621"/>
      <c r="P37" s="621"/>
      <c r="Q37" s="622"/>
      <c r="R37" s="623">
        <v>609111</v>
      </c>
      <c r="S37" s="626"/>
      <c r="T37" s="626"/>
      <c r="U37" s="626"/>
      <c r="V37" s="626"/>
      <c r="W37" s="626"/>
      <c r="X37" s="626"/>
      <c r="Y37" s="627"/>
      <c r="Z37" s="685">
        <v>2.4</v>
      </c>
      <c r="AA37" s="685"/>
      <c r="AB37" s="685"/>
      <c r="AC37" s="685"/>
      <c r="AD37" s="686" t="s">
        <v>243</v>
      </c>
      <c r="AE37" s="686"/>
      <c r="AF37" s="686"/>
      <c r="AG37" s="686"/>
      <c r="AH37" s="686"/>
      <c r="AI37" s="686"/>
      <c r="AJ37" s="686"/>
      <c r="AK37" s="686"/>
      <c r="AL37" s="628" t="s">
        <v>237</v>
      </c>
      <c r="AM37" s="629"/>
      <c r="AN37" s="629"/>
      <c r="AO37" s="687"/>
      <c r="AQ37" s="660" t="s">
        <v>332</v>
      </c>
      <c r="AR37" s="661"/>
      <c r="AS37" s="661"/>
      <c r="AT37" s="661"/>
      <c r="AU37" s="661"/>
      <c r="AV37" s="661"/>
      <c r="AW37" s="661"/>
      <c r="AX37" s="661"/>
      <c r="AY37" s="662"/>
      <c r="AZ37" s="623">
        <v>5170</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7643</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1319696</v>
      </c>
      <c r="CS37" s="624"/>
      <c r="CT37" s="624"/>
      <c r="CU37" s="624"/>
      <c r="CV37" s="624"/>
      <c r="CW37" s="624"/>
      <c r="CX37" s="624"/>
      <c r="CY37" s="625"/>
      <c r="CZ37" s="628">
        <v>5.4</v>
      </c>
      <c r="DA37" s="657"/>
      <c r="DB37" s="657"/>
      <c r="DC37" s="658"/>
      <c r="DD37" s="631">
        <v>1316966</v>
      </c>
      <c r="DE37" s="624"/>
      <c r="DF37" s="624"/>
      <c r="DG37" s="624"/>
      <c r="DH37" s="624"/>
      <c r="DI37" s="624"/>
      <c r="DJ37" s="624"/>
      <c r="DK37" s="625"/>
      <c r="DL37" s="631">
        <v>1137453</v>
      </c>
      <c r="DM37" s="624"/>
      <c r="DN37" s="624"/>
      <c r="DO37" s="624"/>
      <c r="DP37" s="624"/>
      <c r="DQ37" s="624"/>
      <c r="DR37" s="624"/>
      <c r="DS37" s="624"/>
      <c r="DT37" s="624"/>
      <c r="DU37" s="624"/>
      <c r="DV37" s="625"/>
      <c r="DW37" s="628">
        <v>8.8000000000000007</v>
      </c>
      <c r="DX37" s="657"/>
      <c r="DY37" s="657"/>
      <c r="DZ37" s="657"/>
      <c r="EA37" s="657"/>
      <c r="EB37" s="657"/>
      <c r="EC37" s="659"/>
    </row>
    <row r="38" spans="2:133" ht="11.25" customHeight="1" x14ac:dyDescent="0.15">
      <c r="B38" s="635" t="s">
        <v>335</v>
      </c>
      <c r="C38" s="636"/>
      <c r="D38" s="636"/>
      <c r="E38" s="636"/>
      <c r="F38" s="636"/>
      <c r="G38" s="636"/>
      <c r="H38" s="636"/>
      <c r="I38" s="636"/>
      <c r="J38" s="636"/>
      <c r="K38" s="636"/>
      <c r="L38" s="636"/>
      <c r="M38" s="636"/>
      <c r="N38" s="636"/>
      <c r="O38" s="636"/>
      <c r="P38" s="636"/>
      <c r="Q38" s="637"/>
      <c r="R38" s="638">
        <v>25349277</v>
      </c>
      <c r="S38" s="675"/>
      <c r="T38" s="675"/>
      <c r="U38" s="675"/>
      <c r="V38" s="675"/>
      <c r="W38" s="675"/>
      <c r="X38" s="675"/>
      <c r="Y38" s="680"/>
      <c r="Z38" s="681">
        <v>100</v>
      </c>
      <c r="AA38" s="681"/>
      <c r="AB38" s="681"/>
      <c r="AC38" s="681"/>
      <c r="AD38" s="682">
        <v>12279230</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t="s">
        <v>237</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12748</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2871745</v>
      </c>
      <c r="CS38" s="626"/>
      <c r="CT38" s="626"/>
      <c r="CU38" s="626"/>
      <c r="CV38" s="626"/>
      <c r="CW38" s="626"/>
      <c r="CX38" s="626"/>
      <c r="CY38" s="627"/>
      <c r="CZ38" s="628">
        <v>11.8</v>
      </c>
      <c r="DA38" s="657"/>
      <c r="DB38" s="657"/>
      <c r="DC38" s="658"/>
      <c r="DD38" s="631">
        <v>2467649</v>
      </c>
      <c r="DE38" s="626"/>
      <c r="DF38" s="626"/>
      <c r="DG38" s="626"/>
      <c r="DH38" s="626"/>
      <c r="DI38" s="626"/>
      <c r="DJ38" s="626"/>
      <c r="DK38" s="627"/>
      <c r="DL38" s="631">
        <v>2089492</v>
      </c>
      <c r="DM38" s="626"/>
      <c r="DN38" s="626"/>
      <c r="DO38" s="626"/>
      <c r="DP38" s="626"/>
      <c r="DQ38" s="626"/>
      <c r="DR38" s="626"/>
      <c r="DS38" s="626"/>
      <c r="DT38" s="626"/>
      <c r="DU38" s="626"/>
      <c r="DV38" s="627"/>
      <c r="DW38" s="628">
        <v>16.2</v>
      </c>
      <c r="DX38" s="657"/>
      <c r="DY38" s="657"/>
      <c r="DZ38" s="657"/>
      <c r="EA38" s="657"/>
      <c r="EB38" s="657"/>
      <c r="EC38" s="659"/>
    </row>
    <row r="39" spans="2:133" ht="11.25" customHeight="1" x14ac:dyDescent="0.15">
      <c r="AQ39" s="660" t="s">
        <v>339</v>
      </c>
      <c r="AR39" s="661"/>
      <c r="AS39" s="661"/>
      <c r="AT39" s="661"/>
      <c r="AU39" s="661"/>
      <c r="AV39" s="661"/>
      <c r="AW39" s="661"/>
      <c r="AX39" s="661"/>
      <c r="AY39" s="662"/>
      <c r="AZ39" s="623" t="s">
        <v>237</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91</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292252</v>
      </c>
      <c r="CS39" s="624"/>
      <c r="CT39" s="624"/>
      <c r="CU39" s="624"/>
      <c r="CV39" s="624"/>
      <c r="CW39" s="624"/>
      <c r="CX39" s="624"/>
      <c r="CY39" s="625"/>
      <c r="CZ39" s="628">
        <v>1.2</v>
      </c>
      <c r="DA39" s="657"/>
      <c r="DB39" s="657"/>
      <c r="DC39" s="658"/>
      <c r="DD39" s="631">
        <v>20322</v>
      </c>
      <c r="DE39" s="624"/>
      <c r="DF39" s="624"/>
      <c r="DG39" s="624"/>
      <c r="DH39" s="624"/>
      <c r="DI39" s="624"/>
      <c r="DJ39" s="624"/>
      <c r="DK39" s="625"/>
      <c r="DL39" s="631" t="s">
        <v>237</v>
      </c>
      <c r="DM39" s="624"/>
      <c r="DN39" s="624"/>
      <c r="DO39" s="624"/>
      <c r="DP39" s="624"/>
      <c r="DQ39" s="624"/>
      <c r="DR39" s="624"/>
      <c r="DS39" s="624"/>
      <c r="DT39" s="624"/>
      <c r="DU39" s="624"/>
      <c r="DV39" s="625"/>
      <c r="DW39" s="628" t="s">
        <v>237</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23">
        <v>694126</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243</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10945</v>
      </c>
      <c r="CS40" s="626"/>
      <c r="CT40" s="626"/>
      <c r="CU40" s="626"/>
      <c r="CV40" s="626"/>
      <c r="CW40" s="626"/>
      <c r="CX40" s="626"/>
      <c r="CY40" s="627"/>
      <c r="CZ40" s="628">
        <v>0</v>
      </c>
      <c r="DA40" s="657"/>
      <c r="DB40" s="657"/>
      <c r="DC40" s="658"/>
      <c r="DD40" s="631" t="s">
        <v>243</v>
      </c>
      <c r="DE40" s="626"/>
      <c r="DF40" s="626"/>
      <c r="DG40" s="626"/>
      <c r="DH40" s="626"/>
      <c r="DI40" s="626"/>
      <c r="DJ40" s="626"/>
      <c r="DK40" s="627"/>
      <c r="DL40" s="631" t="s">
        <v>237</v>
      </c>
      <c r="DM40" s="626"/>
      <c r="DN40" s="626"/>
      <c r="DO40" s="626"/>
      <c r="DP40" s="626"/>
      <c r="DQ40" s="626"/>
      <c r="DR40" s="626"/>
      <c r="DS40" s="626"/>
      <c r="DT40" s="626"/>
      <c r="DU40" s="626"/>
      <c r="DV40" s="627"/>
      <c r="DW40" s="628" t="s">
        <v>243</v>
      </c>
      <c r="DX40" s="657"/>
      <c r="DY40" s="657"/>
      <c r="DZ40" s="657"/>
      <c r="EA40" s="657"/>
      <c r="EB40" s="657"/>
      <c r="EC40" s="659"/>
    </row>
    <row r="41" spans="2:133" ht="11.25" customHeight="1" x14ac:dyDescent="0.15">
      <c r="AQ41" s="672" t="s">
        <v>346</v>
      </c>
      <c r="AR41" s="673"/>
      <c r="AS41" s="673"/>
      <c r="AT41" s="673"/>
      <c r="AU41" s="673"/>
      <c r="AV41" s="673"/>
      <c r="AW41" s="673"/>
      <c r="AX41" s="673"/>
      <c r="AY41" s="674"/>
      <c r="AZ41" s="638">
        <v>1783738</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375</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237</v>
      </c>
      <c r="CS41" s="624"/>
      <c r="CT41" s="624"/>
      <c r="CU41" s="624"/>
      <c r="CV41" s="624"/>
      <c r="CW41" s="624"/>
      <c r="CX41" s="624"/>
      <c r="CY41" s="625"/>
      <c r="CZ41" s="628" t="s">
        <v>237</v>
      </c>
      <c r="DA41" s="657"/>
      <c r="DB41" s="657"/>
      <c r="DC41" s="658"/>
      <c r="DD41" s="631" t="s">
        <v>237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5380687</v>
      </c>
      <c r="CS42" s="626"/>
      <c r="CT42" s="626"/>
      <c r="CU42" s="626"/>
      <c r="CV42" s="626"/>
      <c r="CW42" s="626"/>
      <c r="CX42" s="626"/>
      <c r="CY42" s="627"/>
      <c r="CZ42" s="628">
        <v>22.1</v>
      </c>
      <c r="DA42" s="629"/>
      <c r="DB42" s="629"/>
      <c r="DC42" s="630"/>
      <c r="DD42" s="631">
        <v>947629</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445046</v>
      </c>
      <c r="CS43" s="624"/>
      <c r="CT43" s="624"/>
      <c r="CU43" s="624"/>
      <c r="CV43" s="624"/>
      <c r="CW43" s="624"/>
      <c r="CX43" s="624"/>
      <c r="CY43" s="625"/>
      <c r="CZ43" s="628">
        <v>1.8</v>
      </c>
      <c r="DA43" s="657"/>
      <c r="DB43" s="657"/>
      <c r="DC43" s="658"/>
      <c r="DD43" s="631">
        <v>426946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353</v>
      </c>
      <c r="CD44" s="651" t="s">
        <v>305</v>
      </c>
      <c r="CE44" s="652"/>
      <c r="CF44" s="620" t="s">
        <v>354</v>
      </c>
      <c r="CG44" s="621"/>
      <c r="CH44" s="621"/>
      <c r="CI44" s="621"/>
      <c r="CJ44" s="621"/>
      <c r="CK44" s="621"/>
      <c r="CL44" s="621"/>
      <c r="CM44" s="621"/>
      <c r="CN44" s="621"/>
      <c r="CO44" s="621"/>
      <c r="CP44" s="621"/>
      <c r="CQ44" s="622"/>
      <c r="CR44" s="623">
        <v>5259724</v>
      </c>
      <c r="CS44" s="626"/>
      <c r="CT44" s="626"/>
      <c r="CU44" s="626"/>
      <c r="CV44" s="626"/>
      <c r="CW44" s="626"/>
      <c r="CX44" s="626"/>
      <c r="CY44" s="627"/>
      <c r="CZ44" s="628">
        <v>21.6</v>
      </c>
      <c r="DA44" s="629"/>
      <c r="DB44" s="629"/>
      <c r="DC44" s="630"/>
      <c r="DD44" s="631">
        <v>848990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355</v>
      </c>
      <c r="CG45" s="621"/>
      <c r="CH45" s="621"/>
      <c r="CI45" s="621"/>
      <c r="CJ45" s="621"/>
      <c r="CK45" s="621"/>
      <c r="CL45" s="621"/>
      <c r="CM45" s="621"/>
      <c r="CN45" s="621"/>
      <c r="CO45" s="621"/>
      <c r="CP45" s="621"/>
      <c r="CQ45" s="622"/>
      <c r="CR45" s="623">
        <v>1265169</v>
      </c>
      <c r="CS45" s="624"/>
      <c r="CT45" s="624"/>
      <c r="CU45" s="624"/>
      <c r="CV45" s="624"/>
      <c r="CW45" s="624"/>
      <c r="CX45" s="624"/>
      <c r="CY45" s="625"/>
      <c r="CZ45" s="628">
        <v>5.2</v>
      </c>
      <c r="DA45" s="657"/>
      <c r="DB45" s="657"/>
      <c r="DC45" s="658"/>
      <c r="DD45" s="631">
        <v>10802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356</v>
      </c>
      <c r="CG46" s="621"/>
      <c r="CH46" s="621"/>
      <c r="CI46" s="621"/>
      <c r="CJ46" s="621"/>
      <c r="CK46" s="621"/>
      <c r="CL46" s="621"/>
      <c r="CM46" s="621"/>
      <c r="CN46" s="621"/>
      <c r="CO46" s="621"/>
      <c r="CP46" s="621"/>
      <c r="CQ46" s="622"/>
      <c r="CR46" s="623">
        <v>3820699</v>
      </c>
      <c r="CS46" s="626"/>
      <c r="CT46" s="626"/>
      <c r="CU46" s="626"/>
      <c r="CV46" s="626"/>
      <c r="CW46" s="626"/>
      <c r="CX46" s="626"/>
      <c r="CY46" s="627"/>
      <c r="CZ46" s="628">
        <v>15.7</v>
      </c>
      <c r="DA46" s="629"/>
      <c r="DB46" s="629"/>
      <c r="DC46" s="630"/>
      <c r="DD46" s="631">
        <v>834432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357</v>
      </c>
      <c r="CG47" s="621"/>
      <c r="CH47" s="621"/>
      <c r="CI47" s="621"/>
      <c r="CJ47" s="621"/>
      <c r="CK47" s="621"/>
      <c r="CL47" s="621"/>
      <c r="CM47" s="621"/>
      <c r="CN47" s="621"/>
      <c r="CO47" s="621"/>
      <c r="CP47" s="621"/>
      <c r="CQ47" s="622"/>
      <c r="CR47" s="623">
        <v>120963</v>
      </c>
      <c r="CS47" s="624"/>
      <c r="CT47" s="624"/>
      <c r="CU47" s="624"/>
      <c r="CV47" s="624"/>
      <c r="CW47" s="624"/>
      <c r="CX47" s="624"/>
      <c r="CY47" s="625"/>
      <c r="CZ47" s="628">
        <v>0.5</v>
      </c>
      <c r="DA47" s="657"/>
      <c r="DB47" s="657"/>
      <c r="DC47" s="658"/>
      <c r="DD47" s="631">
        <v>98639</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358</v>
      </c>
      <c r="CG48" s="621"/>
      <c r="CH48" s="621"/>
      <c r="CI48" s="621"/>
      <c r="CJ48" s="621"/>
      <c r="CK48" s="621"/>
      <c r="CL48" s="621"/>
      <c r="CM48" s="621"/>
      <c r="CN48" s="621"/>
      <c r="CO48" s="621"/>
      <c r="CP48" s="621"/>
      <c r="CQ48" s="622"/>
      <c r="CR48" s="623" t="s">
        <v>237</v>
      </c>
      <c r="CS48" s="626"/>
      <c r="CT48" s="626"/>
      <c r="CU48" s="626"/>
      <c r="CV48" s="626"/>
      <c r="CW48" s="626"/>
      <c r="CX48" s="626"/>
      <c r="CY48" s="627"/>
      <c r="CZ48" s="628" t="s">
        <v>237</v>
      </c>
      <c r="DA48" s="629"/>
      <c r="DB48" s="629"/>
      <c r="DC48" s="630"/>
      <c r="DD48" s="631" t="s">
        <v>237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359</v>
      </c>
      <c r="CE49" s="636"/>
      <c r="CF49" s="636"/>
      <c r="CG49" s="636"/>
      <c r="CH49" s="636"/>
      <c r="CI49" s="636"/>
      <c r="CJ49" s="636"/>
      <c r="CK49" s="636"/>
      <c r="CL49" s="636"/>
      <c r="CM49" s="636"/>
      <c r="CN49" s="636"/>
      <c r="CO49" s="636"/>
      <c r="CP49" s="636"/>
      <c r="CQ49" s="637"/>
      <c r="CR49" s="638">
        <v>24364214</v>
      </c>
      <c r="CS49" s="639"/>
      <c r="CT49" s="639"/>
      <c r="CU49" s="639"/>
      <c r="CV49" s="639"/>
      <c r="CW49" s="639"/>
      <c r="CX49" s="639"/>
      <c r="CY49" s="640"/>
      <c r="CZ49" s="641">
        <v>100</v>
      </c>
      <c r="DA49" s="642"/>
      <c r="DB49" s="642"/>
      <c r="DC49" s="643"/>
      <c r="DD49" s="644">
        <v>13594252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u7ZYBWYsDkykA8wqbVsG12JpZSQLkQQSTFqmgbaVLpWfVD05ufAB4RuLwRlXf0aosxwZmhXFJrHLrOLBrrVJcw==" saltValue="bOISE6uADb0DH8jgSVa8+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X1"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361</v>
      </c>
      <c r="DK2" s="1162"/>
      <c r="DL2" s="1162"/>
      <c r="DM2" s="1162"/>
      <c r="DN2" s="1162"/>
      <c r="DO2" s="1163"/>
      <c r="DP2" s="249"/>
      <c r="DQ2" s="1161" t="s">
        <v>362</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4"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9" t="s">
        <v>379</v>
      </c>
      <c r="DH5" s="1150"/>
      <c r="DI5" s="1150"/>
      <c r="DJ5" s="1150"/>
      <c r="DK5" s="1151"/>
      <c r="DL5" s="1149" t="s">
        <v>380</v>
      </c>
      <c r="DM5" s="1150"/>
      <c r="DN5" s="1150"/>
      <c r="DO5" s="1150"/>
      <c r="DP5" s="1151"/>
      <c r="DQ5" s="1052" t="s">
        <v>381</v>
      </c>
      <c r="DR5" s="1053"/>
      <c r="DS5" s="1053"/>
      <c r="DT5" s="1053"/>
      <c r="DU5" s="1054"/>
      <c r="DV5" s="1052" t="s">
        <v>372</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382</v>
      </c>
      <c r="C7" s="1102"/>
      <c r="D7" s="1102"/>
      <c r="E7" s="1102"/>
      <c r="F7" s="1102"/>
      <c r="G7" s="1102"/>
      <c r="H7" s="1102"/>
      <c r="I7" s="1102"/>
      <c r="J7" s="1102"/>
      <c r="K7" s="1102"/>
      <c r="L7" s="1102"/>
      <c r="M7" s="1102"/>
      <c r="N7" s="1102"/>
      <c r="O7" s="1102"/>
      <c r="P7" s="1103"/>
      <c r="Q7" s="1155">
        <v>25364</v>
      </c>
      <c r="R7" s="1156"/>
      <c r="S7" s="1156"/>
      <c r="T7" s="1156"/>
      <c r="U7" s="1156"/>
      <c r="V7" s="1156">
        <v>24379</v>
      </c>
      <c r="W7" s="1156"/>
      <c r="X7" s="1156"/>
      <c r="Y7" s="1156"/>
      <c r="Z7" s="1156"/>
      <c r="AA7" s="1156">
        <v>985</v>
      </c>
      <c r="AB7" s="1156"/>
      <c r="AC7" s="1156"/>
      <c r="AD7" s="1156"/>
      <c r="AE7" s="1157"/>
      <c r="AF7" s="1158">
        <v>863</v>
      </c>
      <c r="AG7" s="1159"/>
      <c r="AH7" s="1159"/>
      <c r="AI7" s="1159"/>
      <c r="AJ7" s="1160"/>
      <c r="AK7" s="1142">
        <v>1082</v>
      </c>
      <c r="AL7" s="1143"/>
      <c r="AM7" s="1143"/>
      <c r="AN7" s="1143"/>
      <c r="AO7" s="1143"/>
      <c r="AP7" s="1143">
        <v>27280</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594</v>
      </c>
      <c r="BS7" s="1146" t="s">
        <v>595</v>
      </c>
      <c r="BT7" s="1147"/>
      <c r="BU7" s="1147"/>
      <c r="BV7" s="1147"/>
      <c r="BW7" s="1147"/>
      <c r="BX7" s="1147"/>
      <c r="BY7" s="1147"/>
      <c r="BZ7" s="1147"/>
      <c r="CA7" s="1147"/>
      <c r="CB7" s="1147"/>
      <c r="CC7" s="1147"/>
      <c r="CD7" s="1147"/>
      <c r="CE7" s="1147"/>
      <c r="CF7" s="1147"/>
      <c r="CG7" s="1148"/>
      <c r="CH7" s="1139">
        <v>4</v>
      </c>
      <c r="CI7" s="1140"/>
      <c r="CJ7" s="1140"/>
      <c r="CK7" s="1140"/>
      <c r="CL7" s="1141"/>
      <c r="CM7" s="1139">
        <v>947</v>
      </c>
      <c r="CN7" s="1140"/>
      <c r="CO7" s="1140"/>
      <c r="CP7" s="1140"/>
      <c r="CQ7" s="1141"/>
      <c r="CR7" s="1139">
        <v>6</v>
      </c>
      <c r="CS7" s="1140"/>
      <c r="CT7" s="1140"/>
      <c r="CU7" s="1140"/>
      <c r="CV7" s="1141"/>
      <c r="CW7" s="1139" t="s">
        <v>588</v>
      </c>
      <c r="CX7" s="1140"/>
      <c r="CY7" s="1140"/>
      <c r="CZ7" s="1140"/>
      <c r="DA7" s="1141"/>
      <c r="DB7" s="1139" t="s">
        <v>588</v>
      </c>
      <c r="DC7" s="1140"/>
      <c r="DD7" s="1140"/>
      <c r="DE7" s="1140"/>
      <c r="DF7" s="1141"/>
      <c r="DG7" s="1139" t="s">
        <v>588</v>
      </c>
      <c r="DH7" s="1140"/>
      <c r="DI7" s="1140"/>
      <c r="DJ7" s="1140"/>
      <c r="DK7" s="1141"/>
      <c r="DL7" s="1139">
        <v>596</v>
      </c>
      <c r="DM7" s="1140"/>
      <c r="DN7" s="1140"/>
      <c r="DO7" s="1140"/>
      <c r="DP7" s="1141"/>
      <c r="DQ7" s="1139">
        <v>363</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596</v>
      </c>
      <c r="BT8" s="1066"/>
      <c r="BU8" s="1066"/>
      <c r="BV8" s="1066"/>
      <c r="BW8" s="1066"/>
      <c r="BX8" s="1066"/>
      <c r="BY8" s="1066"/>
      <c r="BZ8" s="1066"/>
      <c r="CA8" s="1066"/>
      <c r="CB8" s="1066"/>
      <c r="CC8" s="1066"/>
      <c r="CD8" s="1066"/>
      <c r="CE8" s="1066"/>
      <c r="CF8" s="1066"/>
      <c r="CG8" s="1067"/>
      <c r="CH8" s="1040">
        <v>-5</v>
      </c>
      <c r="CI8" s="1041"/>
      <c r="CJ8" s="1041"/>
      <c r="CK8" s="1041"/>
      <c r="CL8" s="1042"/>
      <c r="CM8" s="1040">
        <v>118</v>
      </c>
      <c r="CN8" s="1041"/>
      <c r="CO8" s="1041"/>
      <c r="CP8" s="1041"/>
      <c r="CQ8" s="1042"/>
      <c r="CR8" s="1040">
        <v>50</v>
      </c>
      <c r="CS8" s="1041"/>
      <c r="CT8" s="1041"/>
      <c r="CU8" s="1041"/>
      <c r="CV8" s="1042"/>
      <c r="CW8" s="1040" t="s">
        <v>588</v>
      </c>
      <c r="CX8" s="1041"/>
      <c r="CY8" s="1041"/>
      <c r="CZ8" s="1041"/>
      <c r="DA8" s="1042"/>
      <c r="DB8" s="1040" t="s">
        <v>588</v>
      </c>
      <c r="DC8" s="1041"/>
      <c r="DD8" s="1041"/>
      <c r="DE8" s="1041"/>
      <c r="DF8" s="1042"/>
      <c r="DG8" s="1040" t="s">
        <v>588</v>
      </c>
      <c r="DH8" s="1041"/>
      <c r="DI8" s="1041"/>
      <c r="DJ8" s="1041"/>
      <c r="DK8" s="1042"/>
      <c r="DL8" s="1040" t="s">
        <v>588</v>
      </c>
      <c r="DM8" s="1041"/>
      <c r="DN8" s="1041"/>
      <c r="DO8" s="1041"/>
      <c r="DP8" s="1042"/>
      <c r="DQ8" s="1040" t="s">
        <v>588</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383</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384</v>
      </c>
      <c r="B23" s="995" t="s">
        <v>385</v>
      </c>
      <c r="C23" s="996"/>
      <c r="D23" s="996"/>
      <c r="E23" s="996"/>
      <c r="F23" s="996"/>
      <c r="G23" s="996"/>
      <c r="H23" s="996"/>
      <c r="I23" s="996"/>
      <c r="J23" s="996"/>
      <c r="K23" s="996"/>
      <c r="L23" s="996"/>
      <c r="M23" s="996"/>
      <c r="N23" s="996"/>
      <c r="O23" s="996"/>
      <c r="P23" s="997"/>
      <c r="Q23" s="1119">
        <v>25364</v>
      </c>
      <c r="R23" s="1120"/>
      <c r="S23" s="1120"/>
      <c r="T23" s="1120"/>
      <c r="U23" s="1120"/>
      <c r="V23" s="1120">
        <v>24379</v>
      </c>
      <c r="W23" s="1120"/>
      <c r="X23" s="1120"/>
      <c r="Y23" s="1120"/>
      <c r="Z23" s="1120"/>
      <c r="AA23" s="1120">
        <v>985</v>
      </c>
      <c r="AB23" s="1120"/>
      <c r="AC23" s="1120"/>
      <c r="AD23" s="1120"/>
      <c r="AE23" s="1121"/>
      <c r="AF23" s="1122">
        <v>863</v>
      </c>
      <c r="AG23" s="1120"/>
      <c r="AH23" s="1120"/>
      <c r="AI23" s="1120"/>
      <c r="AJ23" s="1123"/>
      <c r="AK23" s="1124"/>
      <c r="AL23" s="1125"/>
      <c r="AM23" s="1125"/>
      <c r="AN23" s="1125"/>
      <c r="AO23" s="1125"/>
      <c r="AP23" s="1120">
        <v>27280</v>
      </c>
      <c r="AQ23" s="1120"/>
      <c r="AR23" s="1120"/>
      <c r="AS23" s="1120"/>
      <c r="AT23" s="1120"/>
      <c r="AU23" s="1126"/>
      <c r="AV23" s="1126"/>
      <c r="AW23" s="1126"/>
      <c r="AX23" s="1126"/>
      <c r="AY23" s="1127"/>
      <c r="AZ23" s="1116" t="s">
        <v>386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365</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397</v>
      </c>
      <c r="C28" s="1102"/>
      <c r="D28" s="1102"/>
      <c r="E28" s="1102"/>
      <c r="F28" s="1102"/>
      <c r="G28" s="1102"/>
      <c r="H28" s="1102"/>
      <c r="I28" s="1102"/>
      <c r="J28" s="1102"/>
      <c r="K28" s="1102"/>
      <c r="L28" s="1102"/>
      <c r="M28" s="1102"/>
      <c r="N28" s="1102"/>
      <c r="O28" s="1102"/>
      <c r="P28" s="1103"/>
      <c r="Q28" s="1104">
        <v>6877</v>
      </c>
      <c r="R28" s="1105"/>
      <c r="S28" s="1105"/>
      <c r="T28" s="1105"/>
      <c r="U28" s="1105"/>
      <c r="V28" s="1105">
        <v>6727</v>
      </c>
      <c r="W28" s="1105"/>
      <c r="X28" s="1105"/>
      <c r="Y28" s="1105"/>
      <c r="Z28" s="1105"/>
      <c r="AA28" s="1105">
        <v>150</v>
      </c>
      <c r="AB28" s="1105"/>
      <c r="AC28" s="1105"/>
      <c r="AD28" s="1105"/>
      <c r="AE28" s="1106"/>
      <c r="AF28" s="1107">
        <v>150</v>
      </c>
      <c r="AG28" s="1105"/>
      <c r="AH28" s="1105"/>
      <c r="AI28" s="1105"/>
      <c r="AJ28" s="1108"/>
      <c r="AK28" s="1109">
        <v>733</v>
      </c>
      <c r="AL28" s="1097"/>
      <c r="AM28" s="1097"/>
      <c r="AN28" s="1097"/>
      <c r="AO28" s="1097"/>
      <c r="AP28" s="1097" t="s">
        <v>588</v>
      </c>
      <c r="AQ28" s="1097"/>
      <c r="AR28" s="1097"/>
      <c r="AS28" s="1097"/>
      <c r="AT28" s="1097"/>
      <c r="AU28" s="1097" t="s">
        <v>588</v>
      </c>
      <c r="AV28" s="1097"/>
      <c r="AW28" s="1097"/>
      <c r="AX28" s="1097"/>
      <c r="AY28" s="1097"/>
      <c r="AZ28" s="1098" t="s">
        <v>588</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398</v>
      </c>
      <c r="C29" s="1089"/>
      <c r="D29" s="1089"/>
      <c r="E29" s="1089"/>
      <c r="F29" s="1089"/>
      <c r="G29" s="1089"/>
      <c r="H29" s="1089"/>
      <c r="I29" s="1089"/>
      <c r="J29" s="1089"/>
      <c r="K29" s="1089"/>
      <c r="L29" s="1089"/>
      <c r="M29" s="1089"/>
      <c r="N29" s="1089"/>
      <c r="O29" s="1089"/>
      <c r="P29" s="1090"/>
      <c r="Q29" s="1094">
        <v>5244</v>
      </c>
      <c r="R29" s="1095"/>
      <c r="S29" s="1095"/>
      <c r="T29" s="1095"/>
      <c r="U29" s="1095"/>
      <c r="V29" s="1095">
        <v>5079</v>
      </c>
      <c r="W29" s="1095"/>
      <c r="X29" s="1095"/>
      <c r="Y29" s="1095"/>
      <c r="Z29" s="1095"/>
      <c r="AA29" s="1095">
        <v>165</v>
      </c>
      <c r="AB29" s="1095"/>
      <c r="AC29" s="1095"/>
      <c r="AD29" s="1095"/>
      <c r="AE29" s="1096"/>
      <c r="AF29" s="1070">
        <v>165</v>
      </c>
      <c r="AG29" s="1071"/>
      <c r="AH29" s="1071"/>
      <c r="AI29" s="1071"/>
      <c r="AJ29" s="1072"/>
      <c r="AK29" s="1031">
        <v>730</v>
      </c>
      <c r="AL29" s="1022"/>
      <c r="AM29" s="1022"/>
      <c r="AN29" s="1022"/>
      <c r="AO29" s="1022"/>
      <c r="AP29" s="1022" t="s">
        <v>588</v>
      </c>
      <c r="AQ29" s="1022"/>
      <c r="AR29" s="1022"/>
      <c r="AS29" s="1022"/>
      <c r="AT29" s="1022"/>
      <c r="AU29" s="1022" t="s">
        <v>588</v>
      </c>
      <c r="AV29" s="1022"/>
      <c r="AW29" s="1022"/>
      <c r="AX29" s="1022"/>
      <c r="AY29" s="1022"/>
      <c r="AZ29" s="1093" t="s">
        <v>588</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399</v>
      </c>
      <c r="C30" s="1089"/>
      <c r="D30" s="1089"/>
      <c r="E30" s="1089"/>
      <c r="F30" s="1089"/>
      <c r="G30" s="1089"/>
      <c r="H30" s="1089"/>
      <c r="I30" s="1089"/>
      <c r="J30" s="1089"/>
      <c r="K30" s="1089"/>
      <c r="L30" s="1089"/>
      <c r="M30" s="1089"/>
      <c r="N30" s="1089"/>
      <c r="O30" s="1089"/>
      <c r="P30" s="1090"/>
      <c r="Q30" s="1094">
        <v>649</v>
      </c>
      <c r="R30" s="1095"/>
      <c r="S30" s="1095"/>
      <c r="T30" s="1095"/>
      <c r="U30" s="1095"/>
      <c r="V30" s="1095">
        <v>644</v>
      </c>
      <c r="W30" s="1095"/>
      <c r="X30" s="1095"/>
      <c r="Y30" s="1095"/>
      <c r="Z30" s="1095"/>
      <c r="AA30" s="1095">
        <v>4</v>
      </c>
      <c r="AB30" s="1095"/>
      <c r="AC30" s="1095"/>
      <c r="AD30" s="1095"/>
      <c r="AE30" s="1096"/>
      <c r="AF30" s="1070">
        <v>4</v>
      </c>
      <c r="AG30" s="1071"/>
      <c r="AH30" s="1071"/>
      <c r="AI30" s="1071"/>
      <c r="AJ30" s="1072"/>
      <c r="AK30" s="1031">
        <v>214</v>
      </c>
      <c r="AL30" s="1022"/>
      <c r="AM30" s="1022"/>
      <c r="AN30" s="1022"/>
      <c r="AO30" s="1022"/>
      <c r="AP30" s="1022" t="s">
        <v>588</v>
      </c>
      <c r="AQ30" s="1022"/>
      <c r="AR30" s="1022"/>
      <c r="AS30" s="1022"/>
      <c r="AT30" s="1022"/>
      <c r="AU30" s="1022" t="s">
        <v>588</v>
      </c>
      <c r="AV30" s="1022"/>
      <c r="AW30" s="1022"/>
      <c r="AX30" s="1022"/>
      <c r="AY30" s="1022"/>
      <c r="AZ30" s="1093" t="s">
        <v>588</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400</v>
      </c>
      <c r="C31" s="1089"/>
      <c r="D31" s="1089"/>
      <c r="E31" s="1089"/>
      <c r="F31" s="1089"/>
      <c r="G31" s="1089"/>
      <c r="H31" s="1089"/>
      <c r="I31" s="1089"/>
      <c r="J31" s="1089"/>
      <c r="K31" s="1089"/>
      <c r="L31" s="1089"/>
      <c r="M31" s="1089"/>
      <c r="N31" s="1089"/>
      <c r="O31" s="1089"/>
      <c r="P31" s="1090"/>
      <c r="Q31" s="1094">
        <v>712</v>
      </c>
      <c r="R31" s="1095"/>
      <c r="S31" s="1095"/>
      <c r="T31" s="1095"/>
      <c r="U31" s="1095"/>
      <c r="V31" s="1095">
        <v>650</v>
      </c>
      <c r="W31" s="1095"/>
      <c r="X31" s="1095"/>
      <c r="Y31" s="1095"/>
      <c r="Z31" s="1095"/>
      <c r="AA31" s="1095">
        <v>62</v>
      </c>
      <c r="AB31" s="1095"/>
      <c r="AC31" s="1095"/>
      <c r="AD31" s="1095"/>
      <c r="AE31" s="1096"/>
      <c r="AF31" s="1070">
        <v>601</v>
      </c>
      <c r="AG31" s="1071"/>
      <c r="AH31" s="1071"/>
      <c r="AI31" s="1071"/>
      <c r="AJ31" s="1072"/>
      <c r="AK31" s="1031">
        <v>5</v>
      </c>
      <c r="AL31" s="1022"/>
      <c r="AM31" s="1022"/>
      <c r="AN31" s="1022"/>
      <c r="AO31" s="1022"/>
      <c r="AP31" s="1022">
        <v>1944</v>
      </c>
      <c r="AQ31" s="1022"/>
      <c r="AR31" s="1022"/>
      <c r="AS31" s="1022"/>
      <c r="AT31" s="1022"/>
      <c r="AU31" s="1022" t="s">
        <v>588</v>
      </c>
      <c r="AV31" s="1022"/>
      <c r="AW31" s="1022"/>
      <c r="AX31" s="1022"/>
      <c r="AY31" s="1022"/>
      <c r="AZ31" s="1093" t="s">
        <v>588</v>
      </c>
      <c r="BA31" s="1093"/>
      <c r="BB31" s="1093"/>
      <c r="BC31" s="1093"/>
      <c r="BD31" s="1093"/>
      <c r="BE31" s="1083" t="s">
        <v>401</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50</v>
      </c>
      <c r="R32" s="1095"/>
      <c r="S32" s="1095"/>
      <c r="T32" s="1095"/>
      <c r="U32" s="1095"/>
      <c r="V32" s="1095">
        <v>48</v>
      </c>
      <c r="W32" s="1095"/>
      <c r="X32" s="1095"/>
      <c r="Y32" s="1095"/>
      <c r="Z32" s="1095"/>
      <c r="AA32" s="1095">
        <v>2</v>
      </c>
      <c r="AB32" s="1095"/>
      <c r="AC32" s="1095"/>
      <c r="AD32" s="1095"/>
      <c r="AE32" s="1096"/>
      <c r="AF32" s="1070">
        <v>2</v>
      </c>
      <c r="AG32" s="1071"/>
      <c r="AH32" s="1071"/>
      <c r="AI32" s="1071"/>
      <c r="AJ32" s="1072"/>
      <c r="AK32" s="1031">
        <v>1</v>
      </c>
      <c r="AL32" s="1022"/>
      <c r="AM32" s="1022"/>
      <c r="AN32" s="1022"/>
      <c r="AO32" s="1022"/>
      <c r="AP32" s="1022">
        <v>31</v>
      </c>
      <c r="AQ32" s="1022"/>
      <c r="AR32" s="1022"/>
      <c r="AS32" s="1022"/>
      <c r="AT32" s="1022"/>
      <c r="AU32" s="1022" t="s">
        <v>588</v>
      </c>
      <c r="AV32" s="1022"/>
      <c r="AW32" s="1022"/>
      <c r="AX32" s="1022"/>
      <c r="AY32" s="1022"/>
      <c r="AZ32" s="1093" t="s">
        <v>588</v>
      </c>
      <c r="BA32" s="1093"/>
      <c r="BB32" s="1093"/>
      <c r="BC32" s="1093"/>
      <c r="BD32" s="1093"/>
      <c r="BE32" s="1083" t="s">
        <v>403</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404</v>
      </c>
      <c r="C33" s="1089"/>
      <c r="D33" s="1089"/>
      <c r="E33" s="1089"/>
      <c r="F33" s="1089"/>
      <c r="G33" s="1089"/>
      <c r="H33" s="1089"/>
      <c r="I33" s="1089"/>
      <c r="J33" s="1089"/>
      <c r="K33" s="1089"/>
      <c r="L33" s="1089"/>
      <c r="M33" s="1089"/>
      <c r="N33" s="1089"/>
      <c r="O33" s="1089"/>
      <c r="P33" s="1090"/>
      <c r="Q33" s="1094">
        <v>966</v>
      </c>
      <c r="R33" s="1095"/>
      <c r="S33" s="1095"/>
      <c r="T33" s="1095"/>
      <c r="U33" s="1095"/>
      <c r="V33" s="1095">
        <v>824</v>
      </c>
      <c r="W33" s="1095"/>
      <c r="X33" s="1095"/>
      <c r="Y33" s="1095"/>
      <c r="Z33" s="1095"/>
      <c r="AA33" s="1095">
        <v>72</v>
      </c>
      <c r="AB33" s="1095"/>
      <c r="AC33" s="1095"/>
      <c r="AD33" s="1095"/>
      <c r="AE33" s="1096"/>
      <c r="AF33" s="1070">
        <v>72</v>
      </c>
      <c r="AG33" s="1071"/>
      <c r="AH33" s="1071"/>
      <c r="AI33" s="1071"/>
      <c r="AJ33" s="1072"/>
      <c r="AK33" s="1031">
        <v>394</v>
      </c>
      <c r="AL33" s="1022"/>
      <c r="AM33" s="1022"/>
      <c r="AN33" s="1022"/>
      <c r="AO33" s="1022"/>
      <c r="AP33" s="1022">
        <v>4667</v>
      </c>
      <c r="AQ33" s="1022"/>
      <c r="AR33" s="1022"/>
      <c r="AS33" s="1022"/>
      <c r="AT33" s="1022"/>
      <c r="AU33" s="1022">
        <v>2721</v>
      </c>
      <c r="AV33" s="1022"/>
      <c r="AW33" s="1022"/>
      <c r="AX33" s="1022"/>
      <c r="AY33" s="1022"/>
      <c r="AZ33" s="1093" t="s">
        <v>588</v>
      </c>
      <c r="BA33" s="1093"/>
      <c r="BB33" s="1093"/>
      <c r="BC33" s="1093"/>
      <c r="BD33" s="1093"/>
      <c r="BE33" s="1083" t="s">
        <v>405</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406</v>
      </c>
      <c r="C34" s="1089"/>
      <c r="D34" s="1089"/>
      <c r="E34" s="1089"/>
      <c r="F34" s="1089"/>
      <c r="G34" s="1089"/>
      <c r="H34" s="1089"/>
      <c r="I34" s="1089"/>
      <c r="J34" s="1089"/>
      <c r="K34" s="1089"/>
      <c r="L34" s="1089"/>
      <c r="M34" s="1089"/>
      <c r="N34" s="1089"/>
      <c r="O34" s="1089"/>
      <c r="P34" s="1090"/>
      <c r="Q34" s="1094">
        <v>266</v>
      </c>
      <c r="R34" s="1095"/>
      <c r="S34" s="1095"/>
      <c r="T34" s="1095"/>
      <c r="U34" s="1095"/>
      <c r="V34" s="1095">
        <v>260</v>
      </c>
      <c r="W34" s="1095"/>
      <c r="X34" s="1095"/>
      <c r="Y34" s="1095"/>
      <c r="Z34" s="1095"/>
      <c r="AA34" s="1095">
        <v>6</v>
      </c>
      <c r="AB34" s="1095"/>
      <c r="AC34" s="1095"/>
      <c r="AD34" s="1095"/>
      <c r="AE34" s="1096"/>
      <c r="AF34" s="1070">
        <v>6</v>
      </c>
      <c r="AG34" s="1071"/>
      <c r="AH34" s="1071"/>
      <c r="AI34" s="1071"/>
      <c r="AJ34" s="1072"/>
      <c r="AK34" s="1031">
        <v>0</v>
      </c>
      <c r="AL34" s="1022"/>
      <c r="AM34" s="1022"/>
      <c r="AN34" s="1022"/>
      <c r="AO34" s="1022"/>
      <c r="AP34" s="1022">
        <v>2721</v>
      </c>
      <c r="AQ34" s="1022"/>
      <c r="AR34" s="1022"/>
      <c r="AS34" s="1022"/>
      <c r="AT34" s="1022"/>
      <c r="AU34" s="1022" t="s">
        <v>588</v>
      </c>
      <c r="AV34" s="1022"/>
      <c r="AW34" s="1022"/>
      <c r="AX34" s="1022"/>
      <c r="AY34" s="1022"/>
      <c r="AZ34" s="1093" t="s">
        <v>588</v>
      </c>
      <c r="BA34" s="1093"/>
      <c r="BB34" s="1093"/>
      <c r="BC34" s="1093"/>
      <c r="BD34" s="1093"/>
      <c r="BE34" s="1083" t="s">
        <v>407</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408</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384</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1000</v>
      </c>
      <c r="AG63" s="1010"/>
      <c r="AH63" s="1010"/>
      <c r="AI63" s="1010"/>
      <c r="AJ63" s="1081"/>
      <c r="AK63" s="1082"/>
      <c r="AL63" s="1014"/>
      <c r="AM63" s="1014"/>
      <c r="AN63" s="1014"/>
      <c r="AO63" s="1014"/>
      <c r="AP63" s="1010">
        <v>9363</v>
      </c>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410</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412</v>
      </c>
      <c r="B66" s="1047"/>
      <c r="C66" s="1047"/>
      <c r="D66" s="1047"/>
      <c r="E66" s="1047"/>
      <c r="F66" s="1047"/>
      <c r="G66" s="1047"/>
      <c r="H66" s="1047"/>
      <c r="I66" s="1047"/>
      <c r="J66" s="1047"/>
      <c r="K66" s="1047"/>
      <c r="L66" s="1047"/>
      <c r="M66" s="1047"/>
      <c r="N66" s="1047"/>
      <c r="O66" s="1047"/>
      <c r="P66" s="1048"/>
      <c r="Q66" s="1052" t="s">
        <v>413</v>
      </c>
      <c r="R66" s="1053"/>
      <c r="S66" s="1053"/>
      <c r="T66" s="1053"/>
      <c r="U66" s="1054"/>
      <c r="V66" s="1052" t="s">
        <v>414</v>
      </c>
      <c r="W66" s="1053"/>
      <c r="X66" s="1053"/>
      <c r="Y66" s="1053"/>
      <c r="Z66" s="1054"/>
      <c r="AA66" s="1052" t="s">
        <v>415</v>
      </c>
      <c r="AB66" s="1053"/>
      <c r="AC66" s="1053"/>
      <c r="AD66" s="1053"/>
      <c r="AE66" s="1054"/>
      <c r="AF66" s="1058" t="s">
        <v>416</v>
      </c>
      <c r="AG66" s="1059"/>
      <c r="AH66" s="1059"/>
      <c r="AI66" s="1059"/>
      <c r="AJ66" s="1060"/>
      <c r="AK66" s="1052" t="s">
        <v>417</v>
      </c>
      <c r="AL66" s="1047"/>
      <c r="AM66" s="1047"/>
      <c r="AN66" s="1047"/>
      <c r="AO66" s="1048"/>
      <c r="AP66" s="1052" t="s">
        <v>418</v>
      </c>
      <c r="AQ66" s="1053"/>
      <c r="AR66" s="1053"/>
      <c r="AS66" s="1053"/>
      <c r="AT66" s="1054"/>
      <c r="AU66" s="1052" t="s">
        <v>419</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589</v>
      </c>
      <c r="C68" s="1037"/>
      <c r="D68" s="1037"/>
      <c r="E68" s="1037"/>
      <c r="F68" s="1037"/>
      <c r="G68" s="1037"/>
      <c r="H68" s="1037"/>
      <c r="I68" s="1037"/>
      <c r="J68" s="1037"/>
      <c r="K68" s="1037"/>
      <c r="L68" s="1037"/>
      <c r="M68" s="1037"/>
      <c r="N68" s="1037"/>
      <c r="O68" s="1037"/>
      <c r="P68" s="1038"/>
      <c r="Q68" s="1039">
        <v>1730</v>
      </c>
      <c r="R68" s="1033"/>
      <c r="S68" s="1033"/>
      <c r="T68" s="1033"/>
      <c r="U68" s="1033"/>
      <c r="V68" s="1033">
        <v>1706</v>
      </c>
      <c r="W68" s="1033"/>
      <c r="X68" s="1033"/>
      <c r="Y68" s="1033"/>
      <c r="Z68" s="1033"/>
      <c r="AA68" s="1033">
        <v>23</v>
      </c>
      <c r="AB68" s="1033"/>
      <c r="AC68" s="1033"/>
      <c r="AD68" s="1033"/>
      <c r="AE68" s="1033"/>
      <c r="AF68" s="1033">
        <v>23</v>
      </c>
      <c r="AG68" s="1033"/>
      <c r="AH68" s="1033"/>
      <c r="AI68" s="1033"/>
      <c r="AJ68" s="1033"/>
      <c r="AK68" s="1033" t="s">
        <v>588</v>
      </c>
      <c r="AL68" s="1033"/>
      <c r="AM68" s="1033"/>
      <c r="AN68" s="1033"/>
      <c r="AO68" s="1033"/>
      <c r="AP68" s="1033">
        <v>2088</v>
      </c>
      <c r="AQ68" s="1033"/>
      <c r="AR68" s="1033"/>
      <c r="AS68" s="1033"/>
      <c r="AT68" s="1033"/>
      <c r="AU68" s="1033">
        <v>768</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590</v>
      </c>
      <c r="C69" s="1026"/>
      <c r="D69" s="1026"/>
      <c r="E69" s="1026"/>
      <c r="F69" s="1026"/>
      <c r="G69" s="1026"/>
      <c r="H69" s="1026"/>
      <c r="I69" s="1026"/>
      <c r="J69" s="1026"/>
      <c r="K69" s="1026"/>
      <c r="L69" s="1026"/>
      <c r="M69" s="1026"/>
      <c r="N69" s="1026"/>
      <c r="O69" s="1026"/>
      <c r="P69" s="1027"/>
      <c r="Q69" s="1028">
        <v>927</v>
      </c>
      <c r="R69" s="1022"/>
      <c r="S69" s="1022"/>
      <c r="T69" s="1022"/>
      <c r="U69" s="1022"/>
      <c r="V69" s="1022">
        <v>922</v>
      </c>
      <c r="W69" s="1022"/>
      <c r="X69" s="1022"/>
      <c r="Y69" s="1022"/>
      <c r="Z69" s="1022"/>
      <c r="AA69" s="1022">
        <v>5</v>
      </c>
      <c r="AB69" s="1022"/>
      <c r="AC69" s="1022"/>
      <c r="AD69" s="1022"/>
      <c r="AE69" s="1022"/>
      <c r="AF69" s="1022">
        <v>5</v>
      </c>
      <c r="AG69" s="1022"/>
      <c r="AH69" s="1022"/>
      <c r="AI69" s="1022"/>
      <c r="AJ69" s="1022"/>
      <c r="AK69" s="1022">
        <v>102</v>
      </c>
      <c r="AL69" s="1022"/>
      <c r="AM69" s="1022"/>
      <c r="AN69" s="1022"/>
      <c r="AO69" s="1022"/>
      <c r="AP69" s="1022">
        <v>5637</v>
      </c>
      <c r="AQ69" s="1022"/>
      <c r="AR69" s="1022"/>
      <c r="AS69" s="1022"/>
      <c r="AT69" s="1022"/>
      <c r="AU69" s="1022">
        <v>3987</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591</v>
      </c>
      <c r="C70" s="1026"/>
      <c r="D70" s="1026"/>
      <c r="E70" s="1026"/>
      <c r="F70" s="1026"/>
      <c r="G70" s="1026"/>
      <c r="H70" s="1026"/>
      <c r="I70" s="1026"/>
      <c r="J70" s="1026"/>
      <c r="K70" s="1026"/>
      <c r="L70" s="1026"/>
      <c r="M70" s="1026"/>
      <c r="N70" s="1026"/>
      <c r="O70" s="1026"/>
      <c r="P70" s="1027"/>
      <c r="Q70" s="1028">
        <v>13006</v>
      </c>
      <c r="R70" s="1022"/>
      <c r="S70" s="1022"/>
      <c r="T70" s="1022"/>
      <c r="U70" s="1022"/>
      <c r="V70" s="1022">
        <v>12626</v>
      </c>
      <c r="W70" s="1022"/>
      <c r="X70" s="1022"/>
      <c r="Y70" s="1022"/>
      <c r="Z70" s="1022"/>
      <c r="AA70" s="1022">
        <v>379</v>
      </c>
      <c r="AB70" s="1022"/>
      <c r="AC70" s="1022"/>
      <c r="AD70" s="1022"/>
      <c r="AE70" s="1022"/>
      <c r="AF70" s="1022">
        <v>379</v>
      </c>
      <c r="AG70" s="1022"/>
      <c r="AH70" s="1022"/>
      <c r="AI70" s="1022"/>
      <c r="AJ70" s="1022"/>
      <c r="AK70" s="1022">
        <v>300</v>
      </c>
      <c r="AL70" s="1022"/>
      <c r="AM70" s="1022"/>
      <c r="AN70" s="1022"/>
      <c r="AO70" s="1022"/>
      <c r="AP70" s="1022" t="s">
        <v>588</v>
      </c>
      <c r="AQ70" s="1022"/>
      <c r="AR70" s="1022"/>
      <c r="AS70" s="1022"/>
      <c r="AT70" s="1022"/>
      <c r="AU70" s="1022" t="s">
        <v>588</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592</v>
      </c>
      <c r="C71" s="1026"/>
      <c r="D71" s="1026"/>
      <c r="E71" s="1026"/>
      <c r="F71" s="1026"/>
      <c r="G71" s="1026"/>
      <c r="H71" s="1026"/>
      <c r="I71" s="1026"/>
      <c r="J71" s="1026"/>
      <c r="K71" s="1026"/>
      <c r="L71" s="1026"/>
      <c r="M71" s="1026"/>
      <c r="N71" s="1026"/>
      <c r="O71" s="1026"/>
      <c r="P71" s="1027"/>
      <c r="Q71" s="1028">
        <v>1507</v>
      </c>
      <c r="R71" s="1022"/>
      <c r="S71" s="1022"/>
      <c r="T71" s="1022"/>
      <c r="U71" s="1022"/>
      <c r="V71" s="1022">
        <v>1503</v>
      </c>
      <c r="W71" s="1022"/>
      <c r="X71" s="1022"/>
      <c r="Y71" s="1022"/>
      <c r="Z71" s="1022"/>
      <c r="AA71" s="1022">
        <v>4</v>
      </c>
      <c r="AB71" s="1022"/>
      <c r="AC71" s="1022"/>
      <c r="AD71" s="1022"/>
      <c r="AE71" s="1022"/>
      <c r="AF71" s="1022">
        <v>4</v>
      </c>
      <c r="AG71" s="1022"/>
      <c r="AH71" s="1022"/>
      <c r="AI71" s="1022"/>
      <c r="AJ71" s="1022"/>
      <c r="AK71" s="1022">
        <v>1</v>
      </c>
      <c r="AL71" s="1022"/>
      <c r="AM71" s="1022"/>
      <c r="AN71" s="1022"/>
      <c r="AO71" s="1022"/>
      <c r="AP71" s="1022" t="s">
        <v>588</v>
      </c>
      <c r="AQ71" s="1022"/>
      <c r="AR71" s="1022"/>
      <c r="AS71" s="1022"/>
      <c r="AT71" s="1022"/>
      <c r="AU71" s="1022" t="s">
        <v>588</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593</v>
      </c>
      <c r="C72" s="1026"/>
      <c r="D72" s="1026"/>
      <c r="E72" s="1026"/>
      <c r="F72" s="1026"/>
      <c r="G72" s="1026"/>
      <c r="H72" s="1026"/>
      <c r="I72" s="1026"/>
      <c r="J72" s="1026"/>
      <c r="K72" s="1026"/>
      <c r="L72" s="1026"/>
      <c r="M72" s="1026"/>
      <c r="N72" s="1026"/>
      <c r="O72" s="1026"/>
      <c r="P72" s="1027"/>
      <c r="Q72" s="1028">
        <v>282568</v>
      </c>
      <c r="R72" s="1022"/>
      <c r="S72" s="1022"/>
      <c r="T72" s="1022"/>
      <c r="U72" s="1022"/>
      <c r="V72" s="1022">
        <v>273461</v>
      </c>
      <c r="W72" s="1022"/>
      <c r="X72" s="1022"/>
      <c r="Y72" s="1022"/>
      <c r="Z72" s="1022"/>
      <c r="AA72" s="1022">
        <v>9107</v>
      </c>
      <c r="AB72" s="1022"/>
      <c r="AC72" s="1022"/>
      <c r="AD72" s="1022"/>
      <c r="AE72" s="1022"/>
      <c r="AF72" s="1022">
        <v>9107</v>
      </c>
      <c r="AG72" s="1022"/>
      <c r="AH72" s="1022"/>
      <c r="AI72" s="1022"/>
      <c r="AJ72" s="1022"/>
      <c r="AK72" s="1022">
        <v>1429</v>
      </c>
      <c r="AL72" s="1022"/>
      <c r="AM72" s="1022"/>
      <c r="AN72" s="1022"/>
      <c r="AO72" s="1022"/>
      <c r="AP72" s="1022" t="s">
        <v>588</v>
      </c>
      <c r="AQ72" s="1022"/>
      <c r="AR72" s="1022"/>
      <c r="AS72" s="1022"/>
      <c r="AT72" s="1022"/>
      <c r="AU72" s="1022" t="s">
        <v>588</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384</v>
      </c>
      <c r="B88" s="995" t="s">
        <v>420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9518</v>
      </c>
      <c r="AG88" s="1010"/>
      <c r="AH88" s="1010"/>
      <c r="AI88" s="1010"/>
      <c r="AJ88" s="1010"/>
      <c r="AK88" s="1014"/>
      <c r="AL88" s="1014"/>
      <c r="AM88" s="1014"/>
      <c r="AN88" s="1014"/>
      <c r="AO88" s="1014"/>
      <c r="AP88" s="1010">
        <v>7725</v>
      </c>
      <c r="AQ88" s="1010"/>
      <c r="AR88" s="1010"/>
      <c r="AS88" s="1010"/>
      <c r="AT88" s="1010"/>
      <c r="AU88" s="1010">
        <v>4755</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5" t="s">
        <v>421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56</v>
      </c>
      <c r="CS102" s="1002"/>
      <c r="CT102" s="1002"/>
      <c r="CU102" s="1002"/>
      <c r="CV102" s="1003"/>
      <c r="CW102" s="1001" t="s">
        <v>588</v>
      </c>
      <c r="CX102" s="1002"/>
      <c r="CY102" s="1002"/>
      <c r="CZ102" s="1002"/>
      <c r="DA102" s="1003"/>
      <c r="DB102" s="1001" t="s">
        <v>588</v>
      </c>
      <c r="DC102" s="1002"/>
      <c r="DD102" s="1002"/>
      <c r="DE102" s="1002"/>
      <c r="DF102" s="1003"/>
      <c r="DG102" s="1001" t="s">
        <v>588</v>
      </c>
      <c r="DH102" s="1002"/>
      <c r="DI102" s="1002"/>
      <c r="DJ102" s="1002"/>
      <c r="DK102" s="1003"/>
      <c r="DL102" s="1001">
        <v>596</v>
      </c>
      <c r="DM102" s="1002"/>
      <c r="DN102" s="1002"/>
      <c r="DO102" s="1002"/>
      <c r="DP102" s="1003"/>
      <c r="DQ102" s="1001">
        <v>363</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429</v>
      </c>
      <c r="AB109" s="945"/>
      <c r="AC109" s="945"/>
      <c r="AD109" s="945"/>
      <c r="AE109" s="946"/>
      <c r="AF109" s="947" t="s">
        <v>304</v>
      </c>
      <c r="AG109" s="945"/>
      <c r="AH109" s="945"/>
      <c r="AI109" s="945"/>
      <c r="AJ109" s="946"/>
      <c r="AK109" s="947" t="s">
        <v>303</v>
      </c>
      <c r="AL109" s="945"/>
      <c r="AM109" s="945"/>
      <c r="AN109" s="945"/>
      <c r="AO109" s="946"/>
      <c r="AP109" s="947" t="s">
        <v>430</v>
      </c>
      <c r="AQ109" s="945"/>
      <c r="AR109" s="945"/>
      <c r="AS109" s="945"/>
      <c r="AT109" s="976"/>
      <c r="AU109" s="944" t="s">
        <v>428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429</v>
      </c>
      <c r="BR109" s="945"/>
      <c r="BS109" s="945"/>
      <c r="BT109" s="945"/>
      <c r="BU109" s="946"/>
      <c r="BV109" s="947" t="s">
        <v>304</v>
      </c>
      <c r="BW109" s="945"/>
      <c r="BX109" s="945"/>
      <c r="BY109" s="945"/>
      <c r="BZ109" s="946"/>
      <c r="CA109" s="947" t="s">
        <v>303</v>
      </c>
      <c r="CB109" s="945"/>
      <c r="CC109" s="945"/>
      <c r="CD109" s="945"/>
      <c r="CE109" s="946"/>
      <c r="CF109" s="983" t="s">
        <v>430</v>
      </c>
      <c r="CG109" s="983"/>
      <c r="CH109" s="983"/>
      <c r="CI109" s="983"/>
      <c r="CJ109" s="983"/>
      <c r="CK109" s="947" t="s">
        <v>431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429</v>
      </c>
      <c r="DH109" s="945"/>
      <c r="DI109" s="945"/>
      <c r="DJ109" s="945"/>
      <c r="DK109" s="946"/>
      <c r="DL109" s="947" t="s">
        <v>304</v>
      </c>
      <c r="DM109" s="945"/>
      <c r="DN109" s="945"/>
      <c r="DO109" s="945"/>
      <c r="DP109" s="946"/>
      <c r="DQ109" s="947" t="s">
        <v>303</v>
      </c>
      <c r="DR109" s="945"/>
      <c r="DS109" s="945"/>
      <c r="DT109" s="945"/>
      <c r="DU109" s="946"/>
      <c r="DV109" s="947" t="s">
        <v>430</v>
      </c>
      <c r="DW109" s="945"/>
      <c r="DX109" s="945"/>
      <c r="DY109" s="945"/>
      <c r="DZ109" s="976"/>
    </row>
    <row r="110" spans="1:131" s="246" customFormat="1" ht="26.25" customHeight="1" x14ac:dyDescent="0.15">
      <c r="A110" s="847" t="s">
        <v>432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2803000</v>
      </c>
      <c r="AB110" s="938"/>
      <c r="AC110" s="938"/>
      <c r="AD110" s="938"/>
      <c r="AE110" s="939"/>
      <c r="AF110" s="940">
        <v>2845468</v>
      </c>
      <c r="AG110" s="938"/>
      <c r="AH110" s="938"/>
      <c r="AI110" s="938"/>
      <c r="AJ110" s="939"/>
      <c r="AK110" s="940">
        <v>2899561</v>
      </c>
      <c r="AL110" s="938"/>
      <c r="AM110" s="938"/>
      <c r="AN110" s="938"/>
      <c r="AO110" s="939"/>
      <c r="AP110" s="941">
        <v>28.3</v>
      </c>
      <c r="AQ110" s="942"/>
      <c r="AR110" s="942"/>
      <c r="AS110" s="942"/>
      <c r="AT110" s="943"/>
      <c r="AU110" s="977" t="s">
        <v>73</v>
      </c>
      <c r="AV110" s="978"/>
      <c r="AW110" s="978"/>
      <c r="AX110" s="978"/>
      <c r="AY110" s="978"/>
      <c r="AZ110" s="903" t="s">
        <v>433</v>
      </c>
      <c r="BA110" s="848"/>
      <c r="BB110" s="848"/>
      <c r="BC110" s="848"/>
      <c r="BD110" s="848"/>
      <c r="BE110" s="848"/>
      <c r="BF110" s="848"/>
      <c r="BG110" s="848"/>
      <c r="BH110" s="848"/>
      <c r="BI110" s="848"/>
      <c r="BJ110" s="848"/>
      <c r="BK110" s="848"/>
      <c r="BL110" s="848"/>
      <c r="BM110" s="848"/>
      <c r="BN110" s="848"/>
      <c r="BO110" s="848"/>
      <c r="BP110" s="849"/>
      <c r="BQ110" s="904">
        <v>24797596</v>
      </c>
      <c r="BR110" s="885"/>
      <c r="BS110" s="885"/>
      <c r="BT110" s="885"/>
      <c r="BU110" s="885"/>
      <c r="BV110" s="885">
        <v>25858278</v>
      </c>
      <c r="BW110" s="885"/>
      <c r="BX110" s="885"/>
      <c r="BY110" s="885"/>
      <c r="BZ110" s="885"/>
      <c r="CA110" s="885">
        <v>27280124</v>
      </c>
      <c r="CB110" s="885"/>
      <c r="CC110" s="885"/>
      <c r="CD110" s="885"/>
      <c r="CE110" s="885"/>
      <c r="CF110" s="909">
        <v>266.10000000000002</v>
      </c>
      <c r="CG110" s="910"/>
      <c r="CH110" s="910"/>
      <c r="CI110" s="910"/>
      <c r="CJ110" s="910"/>
      <c r="CK110" s="973" t="s">
        <v>434</v>
      </c>
      <c r="CL110" s="859"/>
      <c r="CM110" s="934" t="s">
        <v>435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38652</v>
      </c>
      <c r="DH110" s="885"/>
      <c r="DI110" s="885"/>
      <c r="DJ110" s="885"/>
      <c r="DK110" s="885"/>
      <c r="DL110" s="885">
        <v>23210</v>
      </c>
      <c r="DM110" s="885"/>
      <c r="DN110" s="885"/>
      <c r="DO110" s="885"/>
      <c r="DP110" s="885"/>
      <c r="DQ110" s="885">
        <v>7743</v>
      </c>
      <c r="DR110" s="885"/>
      <c r="DS110" s="885"/>
      <c r="DT110" s="885"/>
      <c r="DU110" s="885"/>
      <c r="DV110" s="886">
        <v>0.1</v>
      </c>
      <c r="DW110" s="886"/>
      <c r="DX110" s="886"/>
      <c r="DY110" s="886"/>
      <c r="DZ110" s="887"/>
    </row>
    <row r="111" spans="1:131" s="246" customFormat="1" ht="26.25" customHeight="1" x14ac:dyDescent="0.15">
      <c r="A111" s="814" t="s">
        <v>436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437</v>
      </c>
      <c r="AB111" s="966"/>
      <c r="AC111" s="966"/>
      <c r="AD111" s="966"/>
      <c r="AE111" s="967"/>
      <c r="AF111" s="968" t="s">
        <v>437</v>
      </c>
      <c r="AG111" s="966"/>
      <c r="AH111" s="966"/>
      <c r="AI111" s="966"/>
      <c r="AJ111" s="967"/>
      <c r="AK111" s="968" t="s">
        <v>437</v>
      </c>
      <c r="AL111" s="966"/>
      <c r="AM111" s="966"/>
      <c r="AN111" s="966"/>
      <c r="AO111" s="967"/>
      <c r="AP111" s="969" t="s">
        <v>437</v>
      </c>
      <c r="AQ111" s="970"/>
      <c r="AR111" s="970"/>
      <c r="AS111" s="970"/>
      <c r="AT111" s="971"/>
      <c r="AU111" s="979"/>
      <c r="AV111" s="980"/>
      <c r="AW111" s="980"/>
      <c r="AX111" s="980"/>
      <c r="AY111" s="980"/>
      <c r="AZ111" s="855" t="s">
        <v>438</v>
      </c>
      <c r="BA111" s="790"/>
      <c r="BB111" s="790"/>
      <c r="BC111" s="790"/>
      <c r="BD111" s="790"/>
      <c r="BE111" s="790"/>
      <c r="BF111" s="790"/>
      <c r="BG111" s="790"/>
      <c r="BH111" s="790"/>
      <c r="BI111" s="790"/>
      <c r="BJ111" s="790"/>
      <c r="BK111" s="790"/>
      <c r="BL111" s="790"/>
      <c r="BM111" s="790"/>
      <c r="BN111" s="790"/>
      <c r="BO111" s="790"/>
      <c r="BP111" s="791"/>
      <c r="BQ111" s="856">
        <v>134034</v>
      </c>
      <c r="BR111" s="857"/>
      <c r="BS111" s="857"/>
      <c r="BT111" s="857"/>
      <c r="BU111" s="857"/>
      <c r="BV111" s="857">
        <v>129233</v>
      </c>
      <c r="BW111" s="857"/>
      <c r="BX111" s="857"/>
      <c r="BY111" s="857"/>
      <c r="BZ111" s="857"/>
      <c r="CA111" s="857">
        <v>7743</v>
      </c>
      <c r="CB111" s="857"/>
      <c r="CC111" s="857"/>
      <c r="CD111" s="857"/>
      <c r="CE111" s="857"/>
      <c r="CF111" s="918">
        <v>0.1</v>
      </c>
      <c r="CG111" s="919"/>
      <c r="CH111" s="919"/>
      <c r="CI111" s="919"/>
      <c r="CJ111" s="919"/>
      <c r="CK111" s="974"/>
      <c r="CL111" s="861"/>
      <c r="CM111" s="864" t="s">
        <v>439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440</v>
      </c>
      <c r="DH111" s="857"/>
      <c r="DI111" s="857"/>
      <c r="DJ111" s="857"/>
      <c r="DK111" s="857"/>
      <c r="DL111" s="857" t="s">
        <v>441</v>
      </c>
      <c r="DM111" s="857"/>
      <c r="DN111" s="857"/>
      <c r="DO111" s="857"/>
      <c r="DP111" s="857"/>
      <c r="DQ111" s="857" t="s">
        <v>442</v>
      </c>
      <c r="DR111" s="857"/>
      <c r="DS111" s="857"/>
      <c r="DT111" s="857"/>
      <c r="DU111" s="857"/>
      <c r="DV111" s="834" t="s">
        <v>440</v>
      </c>
      <c r="DW111" s="834"/>
      <c r="DX111" s="834"/>
      <c r="DY111" s="834"/>
      <c r="DZ111" s="835"/>
    </row>
    <row r="112" spans="1:131" s="246" customFormat="1" ht="26.25" customHeight="1" x14ac:dyDescent="0.15">
      <c r="A112" s="959" t="s">
        <v>443</v>
      </c>
      <c r="B112" s="960"/>
      <c r="C112" s="790" t="s">
        <v>444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386</v>
      </c>
      <c r="AB112" s="820"/>
      <c r="AC112" s="820"/>
      <c r="AD112" s="820"/>
      <c r="AE112" s="821"/>
      <c r="AF112" s="822" t="s">
        <v>445</v>
      </c>
      <c r="AG112" s="820"/>
      <c r="AH112" s="820"/>
      <c r="AI112" s="820"/>
      <c r="AJ112" s="821"/>
      <c r="AK112" s="822" t="s">
        <v>446</v>
      </c>
      <c r="AL112" s="820"/>
      <c r="AM112" s="820"/>
      <c r="AN112" s="820"/>
      <c r="AO112" s="821"/>
      <c r="AP112" s="867" t="s">
        <v>386</v>
      </c>
      <c r="AQ112" s="868"/>
      <c r="AR112" s="868"/>
      <c r="AS112" s="868"/>
      <c r="AT112" s="869"/>
      <c r="AU112" s="979"/>
      <c r="AV112" s="980"/>
      <c r="AW112" s="980"/>
      <c r="AX112" s="980"/>
      <c r="AY112" s="980"/>
      <c r="AZ112" s="855" t="s">
        <v>447</v>
      </c>
      <c r="BA112" s="790"/>
      <c r="BB112" s="790"/>
      <c r="BC112" s="790"/>
      <c r="BD112" s="790"/>
      <c r="BE112" s="790"/>
      <c r="BF112" s="790"/>
      <c r="BG112" s="790"/>
      <c r="BH112" s="790"/>
      <c r="BI112" s="790"/>
      <c r="BJ112" s="790"/>
      <c r="BK112" s="790"/>
      <c r="BL112" s="790"/>
      <c r="BM112" s="790"/>
      <c r="BN112" s="790"/>
      <c r="BO112" s="790"/>
      <c r="BP112" s="791"/>
      <c r="BQ112" s="856">
        <v>2405203</v>
      </c>
      <c r="BR112" s="857"/>
      <c r="BS112" s="857"/>
      <c r="BT112" s="857"/>
      <c r="BU112" s="857"/>
      <c r="BV112" s="857">
        <v>2686620</v>
      </c>
      <c r="BW112" s="857"/>
      <c r="BX112" s="857"/>
      <c r="BY112" s="857"/>
      <c r="BZ112" s="857"/>
      <c r="CA112" s="857">
        <v>2721023</v>
      </c>
      <c r="CB112" s="857"/>
      <c r="CC112" s="857"/>
      <c r="CD112" s="857"/>
      <c r="CE112" s="857"/>
      <c r="CF112" s="918">
        <v>26.5</v>
      </c>
      <c r="CG112" s="919"/>
      <c r="CH112" s="919"/>
      <c r="CI112" s="919"/>
      <c r="CJ112" s="919"/>
      <c r="CK112" s="974"/>
      <c r="CL112" s="861"/>
      <c r="CM112" s="864" t="s">
        <v>448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442</v>
      </c>
      <c r="DH112" s="857"/>
      <c r="DI112" s="857"/>
      <c r="DJ112" s="857"/>
      <c r="DK112" s="857"/>
      <c r="DL112" s="857" t="s">
        <v>446</v>
      </c>
      <c r="DM112" s="857"/>
      <c r="DN112" s="857"/>
      <c r="DO112" s="857"/>
      <c r="DP112" s="857"/>
      <c r="DQ112" s="857" t="s">
        <v>445</v>
      </c>
      <c r="DR112" s="857"/>
      <c r="DS112" s="857"/>
      <c r="DT112" s="857"/>
      <c r="DU112" s="857"/>
      <c r="DV112" s="834" t="s">
        <v>386</v>
      </c>
      <c r="DW112" s="834"/>
      <c r="DX112" s="834"/>
      <c r="DY112" s="834"/>
      <c r="DZ112" s="835"/>
    </row>
    <row r="113" spans="1:130" s="246" customFormat="1" ht="26.25" customHeight="1" x14ac:dyDescent="0.15">
      <c r="A113" s="961"/>
      <c r="B113" s="962"/>
      <c r="C113" s="790" t="s">
        <v>449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220364</v>
      </c>
      <c r="AB113" s="966"/>
      <c r="AC113" s="966"/>
      <c r="AD113" s="966"/>
      <c r="AE113" s="967"/>
      <c r="AF113" s="968">
        <v>249700</v>
      </c>
      <c r="AG113" s="966"/>
      <c r="AH113" s="966"/>
      <c r="AI113" s="966"/>
      <c r="AJ113" s="967"/>
      <c r="AK113" s="968">
        <v>261136</v>
      </c>
      <c r="AL113" s="966"/>
      <c r="AM113" s="966"/>
      <c r="AN113" s="966"/>
      <c r="AO113" s="967"/>
      <c r="AP113" s="969">
        <v>2.5</v>
      </c>
      <c r="AQ113" s="970"/>
      <c r="AR113" s="970"/>
      <c r="AS113" s="970"/>
      <c r="AT113" s="971"/>
      <c r="AU113" s="979"/>
      <c r="AV113" s="980"/>
      <c r="AW113" s="980"/>
      <c r="AX113" s="980"/>
      <c r="AY113" s="980"/>
      <c r="AZ113" s="855" t="s">
        <v>450</v>
      </c>
      <c r="BA113" s="790"/>
      <c r="BB113" s="790"/>
      <c r="BC113" s="790"/>
      <c r="BD113" s="790"/>
      <c r="BE113" s="790"/>
      <c r="BF113" s="790"/>
      <c r="BG113" s="790"/>
      <c r="BH113" s="790"/>
      <c r="BI113" s="790"/>
      <c r="BJ113" s="790"/>
      <c r="BK113" s="790"/>
      <c r="BL113" s="790"/>
      <c r="BM113" s="790"/>
      <c r="BN113" s="790"/>
      <c r="BO113" s="790"/>
      <c r="BP113" s="791"/>
      <c r="BQ113" s="856">
        <v>5034967</v>
      </c>
      <c r="BR113" s="857"/>
      <c r="BS113" s="857"/>
      <c r="BT113" s="857"/>
      <c r="BU113" s="857"/>
      <c r="BV113" s="857">
        <v>5047998</v>
      </c>
      <c r="BW113" s="857"/>
      <c r="BX113" s="857"/>
      <c r="BY113" s="857"/>
      <c r="BZ113" s="857"/>
      <c r="CA113" s="857">
        <v>4755279</v>
      </c>
      <c r="CB113" s="857"/>
      <c r="CC113" s="857"/>
      <c r="CD113" s="857"/>
      <c r="CE113" s="857"/>
      <c r="CF113" s="918">
        <v>46.4</v>
      </c>
      <c r="CG113" s="919"/>
      <c r="CH113" s="919"/>
      <c r="CI113" s="919"/>
      <c r="CJ113" s="919"/>
      <c r="CK113" s="974"/>
      <c r="CL113" s="861"/>
      <c r="CM113" s="864" t="s">
        <v>451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440</v>
      </c>
      <c r="DH113" s="820"/>
      <c r="DI113" s="820"/>
      <c r="DJ113" s="820"/>
      <c r="DK113" s="821"/>
      <c r="DL113" s="822" t="s">
        <v>386</v>
      </c>
      <c r="DM113" s="820"/>
      <c r="DN113" s="820"/>
      <c r="DO113" s="820"/>
      <c r="DP113" s="821"/>
      <c r="DQ113" s="822" t="s">
        <v>410</v>
      </c>
      <c r="DR113" s="820"/>
      <c r="DS113" s="820"/>
      <c r="DT113" s="820"/>
      <c r="DU113" s="821"/>
      <c r="DV113" s="867" t="s">
        <v>446</v>
      </c>
      <c r="DW113" s="868"/>
      <c r="DX113" s="868"/>
      <c r="DY113" s="868"/>
      <c r="DZ113" s="869"/>
    </row>
    <row r="114" spans="1:130" s="246" customFormat="1" ht="26.25" customHeight="1" x14ac:dyDescent="0.15">
      <c r="A114" s="961"/>
      <c r="B114" s="962"/>
      <c r="C114" s="790" t="s">
        <v>452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229421</v>
      </c>
      <c r="AB114" s="820"/>
      <c r="AC114" s="820"/>
      <c r="AD114" s="820"/>
      <c r="AE114" s="821"/>
      <c r="AF114" s="822">
        <v>291831</v>
      </c>
      <c r="AG114" s="820"/>
      <c r="AH114" s="820"/>
      <c r="AI114" s="820"/>
      <c r="AJ114" s="821"/>
      <c r="AK114" s="822">
        <v>292570</v>
      </c>
      <c r="AL114" s="820"/>
      <c r="AM114" s="820"/>
      <c r="AN114" s="820"/>
      <c r="AO114" s="821"/>
      <c r="AP114" s="867">
        <v>2.9</v>
      </c>
      <c r="AQ114" s="868"/>
      <c r="AR114" s="868"/>
      <c r="AS114" s="868"/>
      <c r="AT114" s="869"/>
      <c r="AU114" s="979"/>
      <c r="AV114" s="980"/>
      <c r="AW114" s="980"/>
      <c r="AX114" s="980"/>
      <c r="AY114" s="980"/>
      <c r="AZ114" s="855" t="s">
        <v>453</v>
      </c>
      <c r="BA114" s="790"/>
      <c r="BB114" s="790"/>
      <c r="BC114" s="790"/>
      <c r="BD114" s="790"/>
      <c r="BE114" s="790"/>
      <c r="BF114" s="790"/>
      <c r="BG114" s="790"/>
      <c r="BH114" s="790"/>
      <c r="BI114" s="790"/>
      <c r="BJ114" s="790"/>
      <c r="BK114" s="790"/>
      <c r="BL114" s="790"/>
      <c r="BM114" s="790"/>
      <c r="BN114" s="790"/>
      <c r="BO114" s="790"/>
      <c r="BP114" s="791"/>
      <c r="BQ114" s="856">
        <v>3393473</v>
      </c>
      <c r="BR114" s="857"/>
      <c r="BS114" s="857"/>
      <c r="BT114" s="857"/>
      <c r="BU114" s="857"/>
      <c r="BV114" s="857">
        <v>3308845</v>
      </c>
      <c r="BW114" s="857"/>
      <c r="BX114" s="857"/>
      <c r="BY114" s="857"/>
      <c r="BZ114" s="857"/>
      <c r="CA114" s="857">
        <v>3122851</v>
      </c>
      <c r="CB114" s="857"/>
      <c r="CC114" s="857"/>
      <c r="CD114" s="857"/>
      <c r="CE114" s="857"/>
      <c r="CF114" s="918">
        <v>30.5</v>
      </c>
      <c r="CG114" s="919"/>
      <c r="CH114" s="919"/>
      <c r="CI114" s="919"/>
      <c r="CJ114" s="919"/>
      <c r="CK114" s="974"/>
      <c r="CL114" s="861"/>
      <c r="CM114" s="864" t="s">
        <v>454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441</v>
      </c>
      <c r="DH114" s="820"/>
      <c r="DI114" s="820"/>
      <c r="DJ114" s="820"/>
      <c r="DK114" s="821"/>
      <c r="DL114" s="822" t="s">
        <v>386</v>
      </c>
      <c r="DM114" s="820"/>
      <c r="DN114" s="820"/>
      <c r="DO114" s="820"/>
      <c r="DP114" s="821"/>
      <c r="DQ114" s="822" t="s">
        <v>455</v>
      </c>
      <c r="DR114" s="820"/>
      <c r="DS114" s="820"/>
      <c r="DT114" s="820"/>
      <c r="DU114" s="821"/>
      <c r="DV114" s="867" t="s">
        <v>441</v>
      </c>
      <c r="DW114" s="868"/>
      <c r="DX114" s="868"/>
      <c r="DY114" s="868"/>
      <c r="DZ114" s="869"/>
    </row>
    <row r="115" spans="1:130" s="246" customFormat="1" ht="26.25" customHeight="1" x14ac:dyDescent="0.15">
      <c r="A115" s="961"/>
      <c r="B115" s="962"/>
      <c r="C115" s="790" t="s">
        <v>456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14525</v>
      </c>
      <c r="AB115" s="966"/>
      <c r="AC115" s="966"/>
      <c r="AD115" s="966"/>
      <c r="AE115" s="967"/>
      <c r="AF115" s="968">
        <v>13550</v>
      </c>
      <c r="AG115" s="966"/>
      <c r="AH115" s="966"/>
      <c r="AI115" s="966"/>
      <c r="AJ115" s="967"/>
      <c r="AK115" s="968">
        <v>14770</v>
      </c>
      <c r="AL115" s="966"/>
      <c r="AM115" s="966"/>
      <c r="AN115" s="966"/>
      <c r="AO115" s="967"/>
      <c r="AP115" s="969">
        <v>0.1</v>
      </c>
      <c r="AQ115" s="970"/>
      <c r="AR115" s="970"/>
      <c r="AS115" s="970"/>
      <c r="AT115" s="971"/>
      <c r="AU115" s="979"/>
      <c r="AV115" s="980"/>
      <c r="AW115" s="980"/>
      <c r="AX115" s="980"/>
      <c r="AY115" s="980"/>
      <c r="AZ115" s="855" t="s">
        <v>457</v>
      </c>
      <c r="BA115" s="790"/>
      <c r="BB115" s="790"/>
      <c r="BC115" s="790"/>
      <c r="BD115" s="790"/>
      <c r="BE115" s="790"/>
      <c r="BF115" s="790"/>
      <c r="BG115" s="790"/>
      <c r="BH115" s="790"/>
      <c r="BI115" s="790"/>
      <c r="BJ115" s="790"/>
      <c r="BK115" s="790"/>
      <c r="BL115" s="790"/>
      <c r="BM115" s="790"/>
      <c r="BN115" s="790"/>
      <c r="BO115" s="790"/>
      <c r="BP115" s="791"/>
      <c r="BQ115" s="856">
        <v>619341</v>
      </c>
      <c r="BR115" s="857"/>
      <c r="BS115" s="857"/>
      <c r="BT115" s="857"/>
      <c r="BU115" s="857"/>
      <c r="BV115" s="857">
        <v>630067</v>
      </c>
      <c r="BW115" s="857"/>
      <c r="BX115" s="857"/>
      <c r="BY115" s="857"/>
      <c r="BZ115" s="857"/>
      <c r="CA115" s="857">
        <v>363473</v>
      </c>
      <c r="CB115" s="857"/>
      <c r="CC115" s="857"/>
      <c r="CD115" s="857"/>
      <c r="CE115" s="857"/>
      <c r="CF115" s="918">
        <v>3.5</v>
      </c>
      <c r="CG115" s="919"/>
      <c r="CH115" s="919"/>
      <c r="CI115" s="919"/>
      <c r="CJ115" s="919"/>
      <c r="CK115" s="974"/>
      <c r="CL115" s="861"/>
      <c r="CM115" s="855" t="s">
        <v>458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95382</v>
      </c>
      <c r="DH115" s="820"/>
      <c r="DI115" s="820"/>
      <c r="DJ115" s="820"/>
      <c r="DK115" s="821"/>
      <c r="DL115" s="822">
        <v>106023</v>
      </c>
      <c r="DM115" s="820"/>
      <c r="DN115" s="820"/>
      <c r="DO115" s="820"/>
      <c r="DP115" s="821"/>
      <c r="DQ115" s="822" t="s">
        <v>237</v>
      </c>
      <c r="DR115" s="820"/>
      <c r="DS115" s="820"/>
      <c r="DT115" s="820"/>
      <c r="DU115" s="821"/>
      <c r="DV115" s="867" t="s">
        <v>386</v>
      </c>
      <c r="DW115" s="868"/>
      <c r="DX115" s="868"/>
      <c r="DY115" s="868"/>
      <c r="DZ115" s="869"/>
    </row>
    <row r="116" spans="1:130" s="246" customFormat="1" ht="26.25" customHeight="1" x14ac:dyDescent="0.15">
      <c r="A116" s="963"/>
      <c r="B116" s="964"/>
      <c r="C116" s="923" t="s">
        <v>459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386</v>
      </c>
      <c r="AB116" s="820"/>
      <c r="AC116" s="820"/>
      <c r="AD116" s="820"/>
      <c r="AE116" s="821"/>
      <c r="AF116" s="822" t="s">
        <v>441</v>
      </c>
      <c r="AG116" s="820"/>
      <c r="AH116" s="820"/>
      <c r="AI116" s="820"/>
      <c r="AJ116" s="821"/>
      <c r="AK116" s="822" t="s">
        <v>386</v>
      </c>
      <c r="AL116" s="820"/>
      <c r="AM116" s="820"/>
      <c r="AN116" s="820"/>
      <c r="AO116" s="821"/>
      <c r="AP116" s="867" t="s">
        <v>441</v>
      </c>
      <c r="AQ116" s="868"/>
      <c r="AR116" s="868"/>
      <c r="AS116" s="868"/>
      <c r="AT116" s="869"/>
      <c r="AU116" s="979"/>
      <c r="AV116" s="980"/>
      <c r="AW116" s="980"/>
      <c r="AX116" s="980"/>
      <c r="AY116" s="980"/>
      <c r="AZ116" s="906" t="s">
        <v>460</v>
      </c>
      <c r="BA116" s="907"/>
      <c r="BB116" s="907"/>
      <c r="BC116" s="907"/>
      <c r="BD116" s="907"/>
      <c r="BE116" s="907"/>
      <c r="BF116" s="907"/>
      <c r="BG116" s="907"/>
      <c r="BH116" s="907"/>
      <c r="BI116" s="907"/>
      <c r="BJ116" s="907"/>
      <c r="BK116" s="907"/>
      <c r="BL116" s="907"/>
      <c r="BM116" s="907"/>
      <c r="BN116" s="907"/>
      <c r="BO116" s="907"/>
      <c r="BP116" s="908"/>
      <c r="BQ116" s="856" t="s">
        <v>441</v>
      </c>
      <c r="BR116" s="857"/>
      <c r="BS116" s="857"/>
      <c r="BT116" s="857"/>
      <c r="BU116" s="857"/>
      <c r="BV116" s="857" t="s">
        <v>445</v>
      </c>
      <c r="BW116" s="857"/>
      <c r="BX116" s="857"/>
      <c r="BY116" s="857"/>
      <c r="BZ116" s="857"/>
      <c r="CA116" s="857" t="s">
        <v>441</v>
      </c>
      <c r="CB116" s="857"/>
      <c r="CC116" s="857"/>
      <c r="CD116" s="857"/>
      <c r="CE116" s="857"/>
      <c r="CF116" s="918" t="s">
        <v>441</v>
      </c>
      <c r="CG116" s="919"/>
      <c r="CH116" s="919"/>
      <c r="CI116" s="919"/>
      <c r="CJ116" s="919"/>
      <c r="CK116" s="974"/>
      <c r="CL116" s="861"/>
      <c r="CM116" s="864" t="s">
        <v>461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386</v>
      </c>
      <c r="DH116" s="820"/>
      <c r="DI116" s="820"/>
      <c r="DJ116" s="820"/>
      <c r="DK116" s="821"/>
      <c r="DL116" s="822" t="s">
        <v>237</v>
      </c>
      <c r="DM116" s="820"/>
      <c r="DN116" s="820"/>
      <c r="DO116" s="820"/>
      <c r="DP116" s="821"/>
      <c r="DQ116" s="822" t="s">
        <v>446</v>
      </c>
      <c r="DR116" s="820"/>
      <c r="DS116" s="820"/>
      <c r="DT116" s="820"/>
      <c r="DU116" s="821"/>
      <c r="DV116" s="867" t="s">
        <v>386</v>
      </c>
      <c r="DW116" s="868"/>
      <c r="DX116" s="868"/>
      <c r="DY116" s="868"/>
      <c r="DZ116" s="869"/>
    </row>
    <row r="117" spans="1:130" s="246" customFormat="1" ht="26.25" customHeight="1" x14ac:dyDescent="0.15">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462</v>
      </c>
      <c r="Z117" s="946"/>
      <c r="AA117" s="951">
        <v>3267310</v>
      </c>
      <c r="AB117" s="952"/>
      <c r="AC117" s="952"/>
      <c r="AD117" s="952"/>
      <c r="AE117" s="953"/>
      <c r="AF117" s="954">
        <v>3400549</v>
      </c>
      <c r="AG117" s="952"/>
      <c r="AH117" s="952"/>
      <c r="AI117" s="952"/>
      <c r="AJ117" s="953"/>
      <c r="AK117" s="954">
        <v>3468037</v>
      </c>
      <c r="AL117" s="952"/>
      <c r="AM117" s="952"/>
      <c r="AN117" s="952"/>
      <c r="AO117" s="953"/>
      <c r="AP117" s="955"/>
      <c r="AQ117" s="956"/>
      <c r="AR117" s="956"/>
      <c r="AS117" s="956"/>
      <c r="AT117" s="957"/>
      <c r="AU117" s="979"/>
      <c r="AV117" s="980"/>
      <c r="AW117" s="980"/>
      <c r="AX117" s="980"/>
      <c r="AY117" s="980"/>
      <c r="AZ117" s="906" t="s">
        <v>463</v>
      </c>
      <c r="BA117" s="907"/>
      <c r="BB117" s="907"/>
      <c r="BC117" s="907"/>
      <c r="BD117" s="907"/>
      <c r="BE117" s="907"/>
      <c r="BF117" s="907"/>
      <c r="BG117" s="907"/>
      <c r="BH117" s="907"/>
      <c r="BI117" s="907"/>
      <c r="BJ117" s="907"/>
      <c r="BK117" s="907"/>
      <c r="BL117" s="907"/>
      <c r="BM117" s="907"/>
      <c r="BN117" s="907"/>
      <c r="BO117" s="907"/>
      <c r="BP117" s="908"/>
      <c r="BQ117" s="856" t="s">
        <v>464</v>
      </c>
      <c r="BR117" s="857"/>
      <c r="BS117" s="857"/>
      <c r="BT117" s="857"/>
      <c r="BU117" s="857"/>
      <c r="BV117" s="857" t="s">
        <v>441</v>
      </c>
      <c r="BW117" s="857"/>
      <c r="BX117" s="857"/>
      <c r="BY117" s="857"/>
      <c r="BZ117" s="857"/>
      <c r="CA117" s="857" t="s">
        <v>237</v>
      </c>
      <c r="CB117" s="857"/>
      <c r="CC117" s="857"/>
      <c r="CD117" s="857"/>
      <c r="CE117" s="857"/>
      <c r="CF117" s="918" t="s">
        <v>237</v>
      </c>
      <c r="CG117" s="919"/>
      <c r="CH117" s="919"/>
      <c r="CI117" s="919"/>
      <c r="CJ117" s="919"/>
      <c r="CK117" s="974"/>
      <c r="CL117" s="861"/>
      <c r="CM117" s="864" t="s">
        <v>465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386</v>
      </c>
      <c r="DH117" s="820"/>
      <c r="DI117" s="820"/>
      <c r="DJ117" s="820"/>
      <c r="DK117" s="821"/>
      <c r="DL117" s="822" t="s">
        <v>386</v>
      </c>
      <c r="DM117" s="820"/>
      <c r="DN117" s="820"/>
      <c r="DO117" s="820"/>
      <c r="DP117" s="821"/>
      <c r="DQ117" s="822" t="s">
        <v>445</v>
      </c>
      <c r="DR117" s="820"/>
      <c r="DS117" s="820"/>
      <c r="DT117" s="820"/>
      <c r="DU117" s="821"/>
      <c r="DV117" s="867" t="s">
        <v>237</v>
      </c>
      <c r="DW117" s="868"/>
      <c r="DX117" s="868"/>
      <c r="DY117" s="868"/>
      <c r="DZ117" s="869"/>
    </row>
    <row r="118" spans="1:130" s="246" customFormat="1" ht="26.25" customHeight="1" x14ac:dyDescent="0.15">
      <c r="A118" s="944" t="s">
        <v>431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429</v>
      </c>
      <c r="AB118" s="945"/>
      <c r="AC118" s="945"/>
      <c r="AD118" s="945"/>
      <c r="AE118" s="946"/>
      <c r="AF118" s="947" t="s">
        <v>304</v>
      </c>
      <c r="AG118" s="945"/>
      <c r="AH118" s="945"/>
      <c r="AI118" s="945"/>
      <c r="AJ118" s="946"/>
      <c r="AK118" s="947" t="s">
        <v>303</v>
      </c>
      <c r="AL118" s="945"/>
      <c r="AM118" s="945"/>
      <c r="AN118" s="945"/>
      <c r="AO118" s="946"/>
      <c r="AP118" s="948" t="s">
        <v>430</v>
      </c>
      <c r="AQ118" s="949"/>
      <c r="AR118" s="949"/>
      <c r="AS118" s="949"/>
      <c r="AT118" s="950"/>
      <c r="AU118" s="979"/>
      <c r="AV118" s="980"/>
      <c r="AW118" s="980"/>
      <c r="AX118" s="980"/>
      <c r="AY118" s="980"/>
      <c r="AZ118" s="922" t="s">
        <v>466</v>
      </c>
      <c r="BA118" s="923"/>
      <c r="BB118" s="923"/>
      <c r="BC118" s="923"/>
      <c r="BD118" s="923"/>
      <c r="BE118" s="923"/>
      <c r="BF118" s="923"/>
      <c r="BG118" s="923"/>
      <c r="BH118" s="923"/>
      <c r="BI118" s="923"/>
      <c r="BJ118" s="923"/>
      <c r="BK118" s="923"/>
      <c r="BL118" s="923"/>
      <c r="BM118" s="923"/>
      <c r="BN118" s="923"/>
      <c r="BO118" s="923"/>
      <c r="BP118" s="924"/>
      <c r="BQ118" s="925" t="s">
        <v>440</v>
      </c>
      <c r="BR118" s="888"/>
      <c r="BS118" s="888"/>
      <c r="BT118" s="888"/>
      <c r="BU118" s="888"/>
      <c r="BV118" s="888" t="s">
        <v>441</v>
      </c>
      <c r="BW118" s="888"/>
      <c r="BX118" s="888"/>
      <c r="BY118" s="888"/>
      <c r="BZ118" s="888"/>
      <c r="CA118" s="888" t="s">
        <v>446</v>
      </c>
      <c r="CB118" s="888"/>
      <c r="CC118" s="888"/>
      <c r="CD118" s="888"/>
      <c r="CE118" s="888"/>
      <c r="CF118" s="918" t="s">
        <v>467</v>
      </c>
      <c r="CG118" s="919"/>
      <c r="CH118" s="919"/>
      <c r="CI118" s="919"/>
      <c r="CJ118" s="919"/>
      <c r="CK118" s="974"/>
      <c r="CL118" s="861"/>
      <c r="CM118" s="864" t="s">
        <v>468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386</v>
      </c>
      <c r="DH118" s="820"/>
      <c r="DI118" s="820"/>
      <c r="DJ118" s="820"/>
      <c r="DK118" s="821"/>
      <c r="DL118" s="822" t="s">
        <v>440</v>
      </c>
      <c r="DM118" s="820"/>
      <c r="DN118" s="820"/>
      <c r="DO118" s="820"/>
      <c r="DP118" s="821"/>
      <c r="DQ118" s="822" t="s">
        <v>445</v>
      </c>
      <c r="DR118" s="820"/>
      <c r="DS118" s="820"/>
      <c r="DT118" s="820"/>
      <c r="DU118" s="821"/>
      <c r="DV118" s="867" t="s">
        <v>440</v>
      </c>
      <c r="DW118" s="868"/>
      <c r="DX118" s="868"/>
      <c r="DY118" s="868"/>
      <c r="DZ118" s="869"/>
    </row>
    <row r="119" spans="1:130" s="246" customFormat="1" ht="26.25" customHeight="1" x14ac:dyDescent="0.15">
      <c r="A119" s="858" t="s">
        <v>434</v>
      </c>
      <c r="B119" s="859"/>
      <c r="C119" s="934" t="s">
        <v>435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12095</v>
      </c>
      <c r="AB119" s="938"/>
      <c r="AC119" s="938"/>
      <c r="AD119" s="938"/>
      <c r="AE119" s="939"/>
      <c r="AF119" s="940">
        <v>12730</v>
      </c>
      <c r="AG119" s="938"/>
      <c r="AH119" s="938"/>
      <c r="AI119" s="938"/>
      <c r="AJ119" s="939"/>
      <c r="AK119" s="940">
        <v>14149</v>
      </c>
      <c r="AL119" s="938"/>
      <c r="AM119" s="938"/>
      <c r="AN119" s="938"/>
      <c r="AO119" s="939"/>
      <c r="AP119" s="941">
        <v>0.1</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469</v>
      </c>
      <c r="BP119" s="921"/>
      <c r="BQ119" s="925">
        <v>36384614</v>
      </c>
      <c r="BR119" s="888"/>
      <c r="BS119" s="888"/>
      <c r="BT119" s="888"/>
      <c r="BU119" s="888"/>
      <c r="BV119" s="888">
        <v>37661041</v>
      </c>
      <c r="BW119" s="888"/>
      <c r="BX119" s="888"/>
      <c r="BY119" s="888"/>
      <c r="BZ119" s="888"/>
      <c r="CA119" s="888">
        <v>38250493</v>
      </c>
      <c r="CB119" s="888"/>
      <c r="CC119" s="888"/>
      <c r="CD119" s="888"/>
      <c r="CE119" s="888"/>
      <c r="CF119" s="786"/>
      <c r="CG119" s="787"/>
      <c r="CH119" s="787"/>
      <c r="CI119" s="787"/>
      <c r="CJ119" s="877"/>
      <c r="CK119" s="975"/>
      <c r="CL119" s="863"/>
      <c r="CM119" s="881" t="s">
        <v>470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445</v>
      </c>
      <c r="DH119" s="803"/>
      <c r="DI119" s="803"/>
      <c r="DJ119" s="803"/>
      <c r="DK119" s="804"/>
      <c r="DL119" s="805" t="s">
        <v>237</v>
      </c>
      <c r="DM119" s="803"/>
      <c r="DN119" s="803"/>
      <c r="DO119" s="803"/>
      <c r="DP119" s="804"/>
      <c r="DQ119" s="805" t="s">
        <v>440</v>
      </c>
      <c r="DR119" s="803"/>
      <c r="DS119" s="803"/>
      <c r="DT119" s="803"/>
      <c r="DU119" s="804"/>
      <c r="DV119" s="891" t="s">
        <v>386</v>
      </c>
      <c r="DW119" s="892"/>
      <c r="DX119" s="892"/>
      <c r="DY119" s="892"/>
      <c r="DZ119" s="893"/>
    </row>
    <row r="120" spans="1:130" s="246" customFormat="1" ht="26.25" customHeight="1" x14ac:dyDescent="0.15">
      <c r="A120" s="860"/>
      <c r="B120" s="861"/>
      <c r="C120" s="864" t="s">
        <v>439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237</v>
      </c>
      <c r="AB120" s="820"/>
      <c r="AC120" s="820"/>
      <c r="AD120" s="820"/>
      <c r="AE120" s="821"/>
      <c r="AF120" s="822" t="s">
        <v>464</v>
      </c>
      <c r="AG120" s="820"/>
      <c r="AH120" s="820"/>
      <c r="AI120" s="820"/>
      <c r="AJ120" s="821"/>
      <c r="AK120" s="822" t="s">
        <v>386</v>
      </c>
      <c r="AL120" s="820"/>
      <c r="AM120" s="820"/>
      <c r="AN120" s="820"/>
      <c r="AO120" s="821"/>
      <c r="AP120" s="867" t="s">
        <v>464</v>
      </c>
      <c r="AQ120" s="868"/>
      <c r="AR120" s="868"/>
      <c r="AS120" s="868"/>
      <c r="AT120" s="869"/>
      <c r="AU120" s="926" t="s">
        <v>471</v>
      </c>
      <c r="AV120" s="927"/>
      <c r="AW120" s="927"/>
      <c r="AX120" s="927"/>
      <c r="AY120" s="928"/>
      <c r="AZ120" s="903" t="s">
        <v>472</v>
      </c>
      <c r="BA120" s="848"/>
      <c r="BB120" s="848"/>
      <c r="BC120" s="848"/>
      <c r="BD120" s="848"/>
      <c r="BE120" s="848"/>
      <c r="BF120" s="848"/>
      <c r="BG120" s="848"/>
      <c r="BH120" s="848"/>
      <c r="BI120" s="848"/>
      <c r="BJ120" s="848"/>
      <c r="BK120" s="848"/>
      <c r="BL120" s="848"/>
      <c r="BM120" s="848"/>
      <c r="BN120" s="848"/>
      <c r="BO120" s="848"/>
      <c r="BP120" s="849"/>
      <c r="BQ120" s="904">
        <v>6643857</v>
      </c>
      <c r="BR120" s="885"/>
      <c r="BS120" s="885"/>
      <c r="BT120" s="885"/>
      <c r="BU120" s="885"/>
      <c r="BV120" s="885">
        <v>6633574</v>
      </c>
      <c r="BW120" s="885"/>
      <c r="BX120" s="885"/>
      <c r="BY120" s="885"/>
      <c r="BZ120" s="885"/>
      <c r="CA120" s="885">
        <v>6832457</v>
      </c>
      <c r="CB120" s="885"/>
      <c r="CC120" s="885"/>
      <c r="CD120" s="885"/>
      <c r="CE120" s="885"/>
      <c r="CF120" s="909">
        <v>66.599999999999994</v>
      </c>
      <c r="CG120" s="910"/>
      <c r="CH120" s="910"/>
      <c r="CI120" s="910"/>
      <c r="CJ120" s="910"/>
      <c r="CK120" s="911" t="s">
        <v>473</v>
      </c>
      <c r="CL120" s="895"/>
      <c r="CM120" s="895"/>
      <c r="CN120" s="895"/>
      <c r="CO120" s="896"/>
      <c r="CP120" s="915" t="s">
        <v>474</v>
      </c>
      <c r="CQ120" s="916"/>
      <c r="CR120" s="916"/>
      <c r="CS120" s="916"/>
      <c r="CT120" s="916"/>
      <c r="CU120" s="916"/>
      <c r="CV120" s="916"/>
      <c r="CW120" s="916"/>
      <c r="CX120" s="916"/>
      <c r="CY120" s="916"/>
      <c r="CZ120" s="916"/>
      <c r="DA120" s="916"/>
      <c r="DB120" s="916"/>
      <c r="DC120" s="916"/>
      <c r="DD120" s="916"/>
      <c r="DE120" s="916"/>
      <c r="DF120" s="917"/>
      <c r="DG120" s="904">
        <v>2405203</v>
      </c>
      <c r="DH120" s="885"/>
      <c r="DI120" s="885"/>
      <c r="DJ120" s="885"/>
      <c r="DK120" s="885"/>
      <c r="DL120" s="885">
        <v>2686620</v>
      </c>
      <c r="DM120" s="885"/>
      <c r="DN120" s="885"/>
      <c r="DO120" s="885"/>
      <c r="DP120" s="885"/>
      <c r="DQ120" s="885">
        <v>2721023</v>
      </c>
      <c r="DR120" s="885"/>
      <c r="DS120" s="885"/>
      <c r="DT120" s="885"/>
      <c r="DU120" s="885"/>
      <c r="DV120" s="886">
        <v>26.5</v>
      </c>
      <c r="DW120" s="886"/>
      <c r="DX120" s="886"/>
      <c r="DY120" s="886"/>
      <c r="DZ120" s="887"/>
    </row>
    <row r="121" spans="1:130" s="246" customFormat="1" ht="26.25" customHeight="1" x14ac:dyDescent="0.15">
      <c r="A121" s="860"/>
      <c r="B121" s="861"/>
      <c r="C121" s="906" t="s">
        <v>475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237</v>
      </c>
      <c r="AB121" s="820"/>
      <c r="AC121" s="820"/>
      <c r="AD121" s="820"/>
      <c r="AE121" s="821"/>
      <c r="AF121" s="822" t="s">
        <v>464</v>
      </c>
      <c r="AG121" s="820"/>
      <c r="AH121" s="820"/>
      <c r="AI121" s="820"/>
      <c r="AJ121" s="821"/>
      <c r="AK121" s="822" t="s">
        <v>386</v>
      </c>
      <c r="AL121" s="820"/>
      <c r="AM121" s="820"/>
      <c r="AN121" s="820"/>
      <c r="AO121" s="821"/>
      <c r="AP121" s="867" t="s">
        <v>467</v>
      </c>
      <c r="AQ121" s="868"/>
      <c r="AR121" s="868"/>
      <c r="AS121" s="868"/>
      <c r="AT121" s="869"/>
      <c r="AU121" s="929"/>
      <c r="AV121" s="930"/>
      <c r="AW121" s="930"/>
      <c r="AX121" s="930"/>
      <c r="AY121" s="931"/>
      <c r="AZ121" s="855" t="s">
        <v>476</v>
      </c>
      <c r="BA121" s="790"/>
      <c r="BB121" s="790"/>
      <c r="BC121" s="790"/>
      <c r="BD121" s="790"/>
      <c r="BE121" s="790"/>
      <c r="BF121" s="790"/>
      <c r="BG121" s="790"/>
      <c r="BH121" s="790"/>
      <c r="BI121" s="790"/>
      <c r="BJ121" s="790"/>
      <c r="BK121" s="790"/>
      <c r="BL121" s="790"/>
      <c r="BM121" s="790"/>
      <c r="BN121" s="790"/>
      <c r="BO121" s="790"/>
      <c r="BP121" s="791"/>
      <c r="BQ121" s="856">
        <v>1142843</v>
      </c>
      <c r="BR121" s="857"/>
      <c r="BS121" s="857"/>
      <c r="BT121" s="857"/>
      <c r="BU121" s="857"/>
      <c r="BV121" s="857">
        <v>1108187</v>
      </c>
      <c r="BW121" s="857"/>
      <c r="BX121" s="857"/>
      <c r="BY121" s="857"/>
      <c r="BZ121" s="857"/>
      <c r="CA121" s="857">
        <v>974786</v>
      </c>
      <c r="CB121" s="857"/>
      <c r="CC121" s="857"/>
      <c r="CD121" s="857"/>
      <c r="CE121" s="857"/>
      <c r="CF121" s="918">
        <v>9.5</v>
      </c>
      <c r="CG121" s="919"/>
      <c r="CH121" s="919"/>
      <c r="CI121" s="919"/>
      <c r="CJ121" s="919"/>
      <c r="CK121" s="912"/>
      <c r="CL121" s="898"/>
      <c r="CM121" s="898"/>
      <c r="CN121" s="898"/>
      <c r="CO121" s="899"/>
      <c r="CP121" s="878" t="s">
        <v>477</v>
      </c>
      <c r="CQ121" s="879"/>
      <c r="CR121" s="879"/>
      <c r="CS121" s="879"/>
      <c r="CT121" s="879"/>
      <c r="CU121" s="879"/>
      <c r="CV121" s="879"/>
      <c r="CW121" s="879"/>
      <c r="CX121" s="879"/>
      <c r="CY121" s="879"/>
      <c r="CZ121" s="879"/>
      <c r="DA121" s="879"/>
      <c r="DB121" s="879"/>
      <c r="DC121" s="879"/>
      <c r="DD121" s="879"/>
      <c r="DE121" s="879"/>
      <c r="DF121" s="880"/>
      <c r="DG121" s="856" t="s">
        <v>386</v>
      </c>
      <c r="DH121" s="857"/>
      <c r="DI121" s="857"/>
      <c r="DJ121" s="857"/>
      <c r="DK121" s="857"/>
      <c r="DL121" s="857" t="s">
        <v>464</v>
      </c>
      <c r="DM121" s="857"/>
      <c r="DN121" s="857"/>
      <c r="DO121" s="857"/>
      <c r="DP121" s="857"/>
      <c r="DQ121" s="857" t="s">
        <v>441</v>
      </c>
      <c r="DR121" s="857"/>
      <c r="DS121" s="857"/>
      <c r="DT121" s="857"/>
      <c r="DU121" s="857"/>
      <c r="DV121" s="834" t="s">
        <v>237</v>
      </c>
      <c r="DW121" s="834"/>
      <c r="DX121" s="834"/>
      <c r="DY121" s="834"/>
      <c r="DZ121" s="835"/>
    </row>
    <row r="122" spans="1:130" s="246" customFormat="1" ht="26.25" customHeight="1" x14ac:dyDescent="0.15">
      <c r="A122" s="860"/>
      <c r="B122" s="861"/>
      <c r="C122" s="864" t="s">
        <v>454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410</v>
      </c>
      <c r="AB122" s="820"/>
      <c r="AC122" s="820"/>
      <c r="AD122" s="820"/>
      <c r="AE122" s="821"/>
      <c r="AF122" s="822" t="s">
        <v>386</v>
      </c>
      <c r="AG122" s="820"/>
      <c r="AH122" s="820"/>
      <c r="AI122" s="820"/>
      <c r="AJ122" s="821"/>
      <c r="AK122" s="822" t="s">
        <v>467</v>
      </c>
      <c r="AL122" s="820"/>
      <c r="AM122" s="820"/>
      <c r="AN122" s="820"/>
      <c r="AO122" s="821"/>
      <c r="AP122" s="867" t="s">
        <v>237</v>
      </c>
      <c r="AQ122" s="868"/>
      <c r="AR122" s="868"/>
      <c r="AS122" s="868"/>
      <c r="AT122" s="869"/>
      <c r="AU122" s="929"/>
      <c r="AV122" s="930"/>
      <c r="AW122" s="930"/>
      <c r="AX122" s="930"/>
      <c r="AY122" s="931"/>
      <c r="AZ122" s="922" t="s">
        <v>478</v>
      </c>
      <c r="BA122" s="923"/>
      <c r="BB122" s="923"/>
      <c r="BC122" s="923"/>
      <c r="BD122" s="923"/>
      <c r="BE122" s="923"/>
      <c r="BF122" s="923"/>
      <c r="BG122" s="923"/>
      <c r="BH122" s="923"/>
      <c r="BI122" s="923"/>
      <c r="BJ122" s="923"/>
      <c r="BK122" s="923"/>
      <c r="BL122" s="923"/>
      <c r="BM122" s="923"/>
      <c r="BN122" s="923"/>
      <c r="BO122" s="923"/>
      <c r="BP122" s="924"/>
      <c r="BQ122" s="925">
        <v>24797012</v>
      </c>
      <c r="BR122" s="888"/>
      <c r="BS122" s="888"/>
      <c r="BT122" s="888"/>
      <c r="BU122" s="888"/>
      <c r="BV122" s="888">
        <v>26301549</v>
      </c>
      <c r="BW122" s="888"/>
      <c r="BX122" s="888"/>
      <c r="BY122" s="888"/>
      <c r="BZ122" s="888"/>
      <c r="CA122" s="888">
        <v>26620656</v>
      </c>
      <c r="CB122" s="888"/>
      <c r="CC122" s="888"/>
      <c r="CD122" s="888"/>
      <c r="CE122" s="888"/>
      <c r="CF122" s="889">
        <v>259.7</v>
      </c>
      <c r="CG122" s="890"/>
      <c r="CH122" s="890"/>
      <c r="CI122" s="890"/>
      <c r="CJ122" s="890"/>
      <c r="CK122" s="912"/>
      <c r="CL122" s="898"/>
      <c r="CM122" s="898"/>
      <c r="CN122" s="898"/>
      <c r="CO122" s="899"/>
      <c r="CP122" s="878" t="s">
        <v>479</v>
      </c>
      <c r="CQ122" s="879"/>
      <c r="CR122" s="879"/>
      <c r="CS122" s="879"/>
      <c r="CT122" s="879"/>
      <c r="CU122" s="879"/>
      <c r="CV122" s="879"/>
      <c r="CW122" s="879"/>
      <c r="CX122" s="879"/>
      <c r="CY122" s="879"/>
      <c r="CZ122" s="879"/>
      <c r="DA122" s="879"/>
      <c r="DB122" s="879"/>
      <c r="DC122" s="879"/>
      <c r="DD122" s="879"/>
      <c r="DE122" s="879"/>
      <c r="DF122" s="880"/>
      <c r="DG122" s="856" t="s">
        <v>386</v>
      </c>
      <c r="DH122" s="857"/>
      <c r="DI122" s="857"/>
      <c r="DJ122" s="857"/>
      <c r="DK122" s="857"/>
      <c r="DL122" s="857" t="s">
        <v>467</v>
      </c>
      <c r="DM122" s="857"/>
      <c r="DN122" s="857"/>
      <c r="DO122" s="857"/>
      <c r="DP122" s="857"/>
      <c r="DQ122" s="857" t="s">
        <v>464</v>
      </c>
      <c r="DR122" s="857"/>
      <c r="DS122" s="857"/>
      <c r="DT122" s="857"/>
      <c r="DU122" s="857"/>
      <c r="DV122" s="834" t="s">
        <v>464</v>
      </c>
      <c r="DW122" s="834"/>
      <c r="DX122" s="834"/>
      <c r="DY122" s="834"/>
      <c r="DZ122" s="835"/>
    </row>
    <row r="123" spans="1:130" s="246" customFormat="1" ht="26.25" customHeight="1" x14ac:dyDescent="0.15">
      <c r="A123" s="860"/>
      <c r="B123" s="861"/>
      <c r="C123" s="864" t="s">
        <v>461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464</v>
      </c>
      <c r="AB123" s="820"/>
      <c r="AC123" s="820"/>
      <c r="AD123" s="820"/>
      <c r="AE123" s="821"/>
      <c r="AF123" s="822" t="s">
        <v>386</v>
      </c>
      <c r="AG123" s="820"/>
      <c r="AH123" s="820"/>
      <c r="AI123" s="820"/>
      <c r="AJ123" s="821"/>
      <c r="AK123" s="822" t="s">
        <v>446</v>
      </c>
      <c r="AL123" s="820"/>
      <c r="AM123" s="820"/>
      <c r="AN123" s="820"/>
      <c r="AO123" s="821"/>
      <c r="AP123" s="867" t="s">
        <v>237</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480</v>
      </c>
      <c r="BP123" s="921"/>
      <c r="BQ123" s="875">
        <v>32583712</v>
      </c>
      <c r="BR123" s="876"/>
      <c r="BS123" s="876"/>
      <c r="BT123" s="876"/>
      <c r="BU123" s="876"/>
      <c r="BV123" s="876">
        <v>34043310</v>
      </c>
      <c r="BW123" s="876"/>
      <c r="BX123" s="876"/>
      <c r="BY123" s="876"/>
      <c r="BZ123" s="876"/>
      <c r="CA123" s="876">
        <v>34427899</v>
      </c>
      <c r="CB123" s="876"/>
      <c r="CC123" s="876"/>
      <c r="CD123" s="876"/>
      <c r="CE123" s="876"/>
      <c r="CF123" s="786"/>
      <c r="CG123" s="787"/>
      <c r="CH123" s="787"/>
      <c r="CI123" s="787"/>
      <c r="CJ123" s="877"/>
      <c r="CK123" s="912"/>
      <c r="CL123" s="898"/>
      <c r="CM123" s="898"/>
      <c r="CN123" s="898"/>
      <c r="CO123" s="899"/>
      <c r="CP123" s="878" t="s">
        <v>481</v>
      </c>
      <c r="CQ123" s="879"/>
      <c r="CR123" s="879"/>
      <c r="CS123" s="879"/>
      <c r="CT123" s="879"/>
      <c r="CU123" s="879"/>
      <c r="CV123" s="879"/>
      <c r="CW123" s="879"/>
      <c r="CX123" s="879"/>
      <c r="CY123" s="879"/>
      <c r="CZ123" s="879"/>
      <c r="DA123" s="879"/>
      <c r="DB123" s="879"/>
      <c r="DC123" s="879"/>
      <c r="DD123" s="879"/>
      <c r="DE123" s="879"/>
      <c r="DF123" s="880"/>
      <c r="DG123" s="819" t="s">
        <v>386</v>
      </c>
      <c r="DH123" s="820"/>
      <c r="DI123" s="820"/>
      <c r="DJ123" s="820"/>
      <c r="DK123" s="821"/>
      <c r="DL123" s="822" t="s">
        <v>440</v>
      </c>
      <c r="DM123" s="820"/>
      <c r="DN123" s="820"/>
      <c r="DO123" s="820"/>
      <c r="DP123" s="821"/>
      <c r="DQ123" s="822" t="s">
        <v>445</v>
      </c>
      <c r="DR123" s="820"/>
      <c r="DS123" s="820"/>
      <c r="DT123" s="820"/>
      <c r="DU123" s="821"/>
      <c r="DV123" s="867" t="s">
        <v>445</v>
      </c>
      <c r="DW123" s="868"/>
      <c r="DX123" s="868"/>
      <c r="DY123" s="868"/>
      <c r="DZ123" s="869"/>
    </row>
    <row r="124" spans="1:130" s="246" customFormat="1" ht="26.25" customHeight="1" thickBot="1" x14ac:dyDescent="0.2">
      <c r="A124" s="860"/>
      <c r="B124" s="861"/>
      <c r="C124" s="864" t="s">
        <v>465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464</v>
      </c>
      <c r="AB124" s="820"/>
      <c r="AC124" s="820"/>
      <c r="AD124" s="820"/>
      <c r="AE124" s="821"/>
      <c r="AF124" s="822" t="s">
        <v>386</v>
      </c>
      <c r="AG124" s="820"/>
      <c r="AH124" s="820"/>
      <c r="AI124" s="820"/>
      <c r="AJ124" s="821"/>
      <c r="AK124" s="822" t="s">
        <v>237</v>
      </c>
      <c r="AL124" s="820"/>
      <c r="AM124" s="820"/>
      <c r="AN124" s="820"/>
      <c r="AO124" s="821"/>
      <c r="AP124" s="867" t="s">
        <v>386</v>
      </c>
      <c r="AQ124" s="868"/>
      <c r="AR124" s="868"/>
      <c r="AS124" s="868"/>
      <c r="AT124" s="869"/>
      <c r="AU124" s="870" t="s">
        <v>482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36.1</v>
      </c>
      <c r="BR124" s="874"/>
      <c r="BS124" s="874"/>
      <c r="BT124" s="874"/>
      <c r="BU124" s="874"/>
      <c r="BV124" s="874">
        <v>35</v>
      </c>
      <c r="BW124" s="874"/>
      <c r="BX124" s="874"/>
      <c r="BY124" s="874"/>
      <c r="BZ124" s="874"/>
      <c r="CA124" s="874">
        <v>37.200000000000003</v>
      </c>
      <c r="CB124" s="874"/>
      <c r="CC124" s="874"/>
      <c r="CD124" s="874"/>
      <c r="CE124" s="874"/>
      <c r="CF124" s="764"/>
      <c r="CG124" s="765"/>
      <c r="CH124" s="765"/>
      <c r="CI124" s="765"/>
      <c r="CJ124" s="905"/>
      <c r="CK124" s="913"/>
      <c r="CL124" s="913"/>
      <c r="CM124" s="913"/>
      <c r="CN124" s="913"/>
      <c r="CO124" s="914"/>
      <c r="CP124" s="878" t="s">
        <v>483</v>
      </c>
      <c r="CQ124" s="879"/>
      <c r="CR124" s="879"/>
      <c r="CS124" s="879"/>
      <c r="CT124" s="879"/>
      <c r="CU124" s="879"/>
      <c r="CV124" s="879"/>
      <c r="CW124" s="879"/>
      <c r="CX124" s="879"/>
      <c r="CY124" s="879"/>
      <c r="CZ124" s="879"/>
      <c r="DA124" s="879"/>
      <c r="DB124" s="879"/>
      <c r="DC124" s="879"/>
      <c r="DD124" s="879"/>
      <c r="DE124" s="879"/>
      <c r="DF124" s="880"/>
      <c r="DG124" s="802" t="s">
        <v>441</v>
      </c>
      <c r="DH124" s="803"/>
      <c r="DI124" s="803"/>
      <c r="DJ124" s="803"/>
      <c r="DK124" s="804"/>
      <c r="DL124" s="805" t="s">
        <v>445</v>
      </c>
      <c r="DM124" s="803"/>
      <c r="DN124" s="803"/>
      <c r="DO124" s="803"/>
      <c r="DP124" s="804"/>
      <c r="DQ124" s="805" t="s">
        <v>464</v>
      </c>
      <c r="DR124" s="803"/>
      <c r="DS124" s="803"/>
      <c r="DT124" s="803"/>
      <c r="DU124" s="804"/>
      <c r="DV124" s="891" t="s">
        <v>237</v>
      </c>
      <c r="DW124" s="892"/>
      <c r="DX124" s="892"/>
      <c r="DY124" s="892"/>
      <c r="DZ124" s="893"/>
    </row>
    <row r="125" spans="1:130" s="246" customFormat="1" ht="26.25" customHeight="1" x14ac:dyDescent="0.15">
      <c r="A125" s="860"/>
      <c r="B125" s="861"/>
      <c r="C125" s="864" t="s">
        <v>468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445</v>
      </c>
      <c r="AB125" s="820"/>
      <c r="AC125" s="820"/>
      <c r="AD125" s="820"/>
      <c r="AE125" s="821"/>
      <c r="AF125" s="822" t="s">
        <v>237</v>
      </c>
      <c r="AG125" s="820"/>
      <c r="AH125" s="820"/>
      <c r="AI125" s="820"/>
      <c r="AJ125" s="821"/>
      <c r="AK125" s="822" t="s">
        <v>237</v>
      </c>
      <c r="AL125" s="820"/>
      <c r="AM125" s="820"/>
      <c r="AN125" s="820"/>
      <c r="AO125" s="821"/>
      <c r="AP125" s="867" t="s">
        <v>464</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484</v>
      </c>
      <c r="CL125" s="895"/>
      <c r="CM125" s="895"/>
      <c r="CN125" s="895"/>
      <c r="CO125" s="896"/>
      <c r="CP125" s="903" t="s">
        <v>485</v>
      </c>
      <c r="CQ125" s="848"/>
      <c r="CR125" s="848"/>
      <c r="CS125" s="848"/>
      <c r="CT125" s="848"/>
      <c r="CU125" s="848"/>
      <c r="CV125" s="848"/>
      <c r="CW125" s="848"/>
      <c r="CX125" s="848"/>
      <c r="CY125" s="848"/>
      <c r="CZ125" s="848"/>
      <c r="DA125" s="848"/>
      <c r="DB125" s="848"/>
      <c r="DC125" s="848"/>
      <c r="DD125" s="848"/>
      <c r="DE125" s="848"/>
      <c r="DF125" s="849"/>
      <c r="DG125" s="904" t="s">
        <v>464</v>
      </c>
      <c r="DH125" s="885"/>
      <c r="DI125" s="885"/>
      <c r="DJ125" s="885"/>
      <c r="DK125" s="885"/>
      <c r="DL125" s="885" t="s">
        <v>445</v>
      </c>
      <c r="DM125" s="885"/>
      <c r="DN125" s="885"/>
      <c r="DO125" s="885"/>
      <c r="DP125" s="885"/>
      <c r="DQ125" s="885" t="s">
        <v>386</v>
      </c>
      <c r="DR125" s="885"/>
      <c r="DS125" s="885"/>
      <c r="DT125" s="885"/>
      <c r="DU125" s="885"/>
      <c r="DV125" s="886" t="s">
        <v>445</v>
      </c>
      <c r="DW125" s="886"/>
      <c r="DX125" s="886"/>
      <c r="DY125" s="886"/>
      <c r="DZ125" s="887"/>
    </row>
    <row r="126" spans="1:130" s="246" customFormat="1" ht="26.25" customHeight="1" thickBot="1" x14ac:dyDescent="0.2">
      <c r="A126" s="860"/>
      <c r="B126" s="861"/>
      <c r="C126" s="864" t="s">
        <v>470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1573</v>
      </c>
      <c r="AB126" s="820"/>
      <c r="AC126" s="820"/>
      <c r="AD126" s="820"/>
      <c r="AE126" s="821"/>
      <c r="AF126" s="822" t="s">
        <v>445</v>
      </c>
      <c r="AG126" s="820"/>
      <c r="AH126" s="820"/>
      <c r="AI126" s="820"/>
      <c r="AJ126" s="821"/>
      <c r="AK126" s="822" t="s">
        <v>237</v>
      </c>
      <c r="AL126" s="820"/>
      <c r="AM126" s="820"/>
      <c r="AN126" s="820"/>
      <c r="AO126" s="821"/>
      <c r="AP126" s="867" t="s">
        <v>446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486</v>
      </c>
      <c r="CQ126" s="790"/>
      <c r="CR126" s="790"/>
      <c r="CS126" s="790"/>
      <c r="CT126" s="790"/>
      <c r="CU126" s="790"/>
      <c r="CV126" s="790"/>
      <c r="CW126" s="790"/>
      <c r="CX126" s="790"/>
      <c r="CY126" s="790"/>
      <c r="CZ126" s="790"/>
      <c r="DA126" s="790"/>
      <c r="DB126" s="790"/>
      <c r="DC126" s="790"/>
      <c r="DD126" s="790"/>
      <c r="DE126" s="790"/>
      <c r="DF126" s="791"/>
      <c r="DG126" s="856">
        <v>618584</v>
      </c>
      <c r="DH126" s="857"/>
      <c r="DI126" s="857"/>
      <c r="DJ126" s="857"/>
      <c r="DK126" s="857"/>
      <c r="DL126" s="857">
        <v>629618</v>
      </c>
      <c r="DM126" s="857"/>
      <c r="DN126" s="857"/>
      <c r="DO126" s="857"/>
      <c r="DP126" s="857"/>
      <c r="DQ126" s="857">
        <v>363259</v>
      </c>
      <c r="DR126" s="857"/>
      <c r="DS126" s="857"/>
      <c r="DT126" s="857"/>
      <c r="DU126" s="857"/>
      <c r="DV126" s="834">
        <v>3.5</v>
      </c>
      <c r="DW126" s="834"/>
      <c r="DX126" s="834"/>
      <c r="DY126" s="834"/>
      <c r="DZ126" s="835"/>
    </row>
    <row r="127" spans="1:130" s="246" customFormat="1" ht="26.25" customHeight="1" x14ac:dyDescent="0.15">
      <c r="A127" s="862"/>
      <c r="B127" s="863"/>
      <c r="C127" s="881" t="s">
        <v>487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857</v>
      </c>
      <c r="AB127" s="820"/>
      <c r="AC127" s="820"/>
      <c r="AD127" s="820"/>
      <c r="AE127" s="821"/>
      <c r="AF127" s="822">
        <v>820</v>
      </c>
      <c r="AG127" s="820"/>
      <c r="AH127" s="820"/>
      <c r="AI127" s="820"/>
      <c r="AJ127" s="821"/>
      <c r="AK127" s="822">
        <v>621</v>
      </c>
      <c r="AL127" s="820"/>
      <c r="AM127" s="820"/>
      <c r="AN127" s="820"/>
      <c r="AO127" s="821"/>
      <c r="AP127" s="867">
        <v>0</v>
      </c>
      <c r="AQ127" s="868"/>
      <c r="AR127" s="868"/>
      <c r="AS127" s="868"/>
      <c r="AT127" s="869"/>
      <c r="AU127" s="282"/>
      <c r="AV127" s="282"/>
      <c r="AW127" s="282"/>
      <c r="AX127" s="884" t="s">
        <v>488</v>
      </c>
      <c r="AY127" s="852"/>
      <c r="AZ127" s="852"/>
      <c r="BA127" s="852"/>
      <c r="BB127" s="852"/>
      <c r="BC127" s="852"/>
      <c r="BD127" s="852"/>
      <c r="BE127" s="853"/>
      <c r="BF127" s="851" t="s">
        <v>489</v>
      </c>
      <c r="BG127" s="852"/>
      <c r="BH127" s="852"/>
      <c r="BI127" s="852"/>
      <c r="BJ127" s="852"/>
      <c r="BK127" s="852"/>
      <c r="BL127" s="853"/>
      <c r="BM127" s="851" t="s">
        <v>490</v>
      </c>
      <c r="BN127" s="852"/>
      <c r="BO127" s="852"/>
      <c r="BP127" s="852"/>
      <c r="BQ127" s="852"/>
      <c r="BR127" s="852"/>
      <c r="BS127" s="853"/>
      <c r="BT127" s="851" t="s">
        <v>491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492</v>
      </c>
      <c r="CQ127" s="790"/>
      <c r="CR127" s="790"/>
      <c r="CS127" s="790"/>
      <c r="CT127" s="790"/>
      <c r="CU127" s="790"/>
      <c r="CV127" s="790"/>
      <c r="CW127" s="790"/>
      <c r="CX127" s="790"/>
      <c r="CY127" s="790"/>
      <c r="CZ127" s="790"/>
      <c r="DA127" s="790"/>
      <c r="DB127" s="790"/>
      <c r="DC127" s="790"/>
      <c r="DD127" s="790"/>
      <c r="DE127" s="790"/>
      <c r="DF127" s="791"/>
      <c r="DG127" s="856" t="s">
        <v>237</v>
      </c>
      <c r="DH127" s="857"/>
      <c r="DI127" s="857"/>
      <c r="DJ127" s="857"/>
      <c r="DK127" s="857"/>
      <c r="DL127" s="857" t="s">
        <v>464</v>
      </c>
      <c r="DM127" s="857"/>
      <c r="DN127" s="857"/>
      <c r="DO127" s="857"/>
      <c r="DP127" s="857"/>
      <c r="DQ127" s="857" t="s">
        <v>445</v>
      </c>
      <c r="DR127" s="857"/>
      <c r="DS127" s="857"/>
      <c r="DT127" s="857"/>
      <c r="DU127" s="857"/>
      <c r="DV127" s="834" t="s">
        <v>237</v>
      </c>
      <c r="DW127" s="834"/>
      <c r="DX127" s="834"/>
      <c r="DY127" s="834"/>
      <c r="DZ127" s="835"/>
    </row>
    <row r="128" spans="1:130" s="246" customFormat="1" ht="26.25" customHeight="1" thickBot="1" x14ac:dyDescent="0.2">
      <c r="A128" s="836" t="s">
        <v>493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494</v>
      </c>
      <c r="X128" s="838"/>
      <c r="Y128" s="838"/>
      <c r="Z128" s="839"/>
      <c r="AA128" s="840">
        <v>165557</v>
      </c>
      <c r="AB128" s="841"/>
      <c r="AC128" s="841"/>
      <c r="AD128" s="841"/>
      <c r="AE128" s="842"/>
      <c r="AF128" s="843">
        <v>156622</v>
      </c>
      <c r="AG128" s="841"/>
      <c r="AH128" s="841"/>
      <c r="AI128" s="841"/>
      <c r="AJ128" s="842"/>
      <c r="AK128" s="843">
        <v>137961</v>
      </c>
      <c r="AL128" s="841"/>
      <c r="AM128" s="841"/>
      <c r="AN128" s="841"/>
      <c r="AO128" s="842"/>
      <c r="AP128" s="844"/>
      <c r="AQ128" s="845"/>
      <c r="AR128" s="845"/>
      <c r="AS128" s="845"/>
      <c r="AT128" s="846"/>
      <c r="AU128" s="282"/>
      <c r="AV128" s="282"/>
      <c r="AW128" s="282"/>
      <c r="AX128" s="847" t="s">
        <v>495</v>
      </c>
      <c r="AY128" s="848"/>
      <c r="AZ128" s="848"/>
      <c r="BA128" s="848"/>
      <c r="BB128" s="848"/>
      <c r="BC128" s="848"/>
      <c r="BD128" s="848"/>
      <c r="BE128" s="849"/>
      <c r="BF128" s="826" t="s">
        <v>445</v>
      </c>
      <c r="BG128" s="827"/>
      <c r="BH128" s="827"/>
      <c r="BI128" s="827"/>
      <c r="BJ128" s="827"/>
      <c r="BK128" s="827"/>
      <c r="BL128" s="850"/>
      <c r="BM128" s="826">
        <v>12.98</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496</v>
      </c>
      <c r="CQ128" s="768"/>
      <c r="CR128" s="768"/>
      <c r="CS128" s="768"/>
      <c r="CT128" s="768"/>
      <c r="CU128" s="768"/>
      <c r="CV128" s="768"/>
      <c r="CW128" s="768"/>
      <c r="CX128" s="768"/>
      <c r="CY128" s="768"/>
      <c r="CZ128" s="768"/>
      <c r="DA128" s="768"/>
      <c r="DB128" s="768"/>
      <c r="DC128" s="768"/>
      <c r="DD128" s="768"/>
      <c r="DE128" s="768"/>
      <c r="DF128" s="769"/>
      <c r="DG128" s="830">
        <v>757</v>
      </c>
      <c r="DH128" s="831"/>
      <c r="DI128" s="831"/>
      <c r="DJ128" s="831"/>
      <c r="DK128" s="831"/>
      <c r="DL128" s="831">
        <v>449</v>
      </c>
      <c r="DM128" s="831"/>
      <c r="DN128" s="831"/>
      <c r="DO128" s="831"/>
      <c r="DP128" s="831"/>
      <c r="DQ128" s="831">
        <v>214</v>
      </c>
      <c r="DR128" s="831"/>
      <c r="DS128" s="831"/>
      <c r="DT128" s="831"/>
      <c r="DU128" s="831"/>
      <c r="DV128" s="832">
        <v>0</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497</v>
      </c>
      <c r="X129" s="817"/>
      <c r="Y129" s="817"/>
      <c r="Z129" s="818"/>
      <c r="AA129" s="819">
        <v>12672965</v>
      </c>
      <c r="AB129" s="820"/>
      <c r="AC129" s="820"/>
      <c r="AD129" s="820"/>
      <c r="AE129" s="821"/>
      <c r="AF129" s="822">
        <v>12605186</v>
      </c>
      <c r="AG129" s="820"/>
      <c r="AH129" s="820"/>
      <c r="AI129" s="820"/>
      <c r="AJ129" s="821"/>
      <c r="AK129" s="822">
        <v>12643164</v>
      </c>
      <c r="AL129" s="820"/>
      <c r="AM129" s="820"/>
      <c r="AN129" s="820"/>
      <c r="AO129" s="821"/>
      <c r="AP129" s="823"/>
      <c r="AQ129" s="824"/>
      <c r="AR129" s="824"/>
      <c r="AS129" s="824"/>
      <c r="AT129" s="825"/>
      <c r="AU129" s="284"/>
      <c r="AV129" s="284"/>
      <c r="AW129" s="284"/>
      <c r="AX129" s="789" t="s">
        <v>498</v>
      </c>
      <c r="AY129" s="790"/>
      <c r="AZ129" s="790"/>
      <c r="BA129" s="790"/>
      <c r="BB129" s="790"/>
      <c r="BC129" s="790"/>
      <c r="BD129" s="790"/>
      <c r="BE129" s="791"/>
      <c r="BF129" s="809" t="s">
        <v>386</v>
      </c>
      <c r="BG129" s="810"/>
      <c r="BH129" s="810"/>
      <c r="BI129" s="810"/>
      <c r="BJ129" s="810"/>
      <c r="BK129" s="810"/>
      <c r="BL129" s="811"/>
      <c r="BM129" s="809">
        <v>17.98</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500</v>
      </c>
      <c r="X130" s="817"/>
      <c r="Y130" s="817"/>
      <c r="Z130" s="818"/>
      <c r="AA130" s="819">
        <v>2158090</v>
      </c>
      <c r="AB130" s="820"/>
      <c r="AC130" s="820"/>
      <c r="AD130" s="820"/>
      <c r="AE130" s="821"/>
      <c r="AF130" s="822">
        <v>2270725</v>
      </c>
      <c r="AG130" s="820"/>
      <c r="AH130" s="820"/>
      <c r="AI130" s="820"/>
      <c r="AJ130" s="821"/>
      <c r="AK130" s="822">
        <v>2390846</v>
      </c>
      <c r="AL130" s="820"/>
      <c r="AM130" s="820"/>
      <c r="AN130" s="820"/>
      <c r="AO130" s="821"/>
      <c r="AP130" s="823"/>
      <c r="AQ130" s="824"/>
      <c r="AR130" s="824"/>
      <c r="AS130" s="824"/>
      <c r="AT130" s="825"/>
      <c r="AU130" s="284"/>
      <c r="AV130" s="284"/>
      <c r="AW130" s="284"/>
      <c r="AX130" s="789" t="s">
        <v>501</v>
      </c>
      <c r="AY130" s="790"/>
      <c r="AZ130" s="790"/>
      <c r="BA130" s="790"/>
      <c r="BB130" s="790"/>
      <c r="BC130" s="790"/>
      <c r="BD130" s="790"/>
      <c r="BE130" s="791"/>
      <c r="BF130" s="792">
        <v>9.1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502</v>
      </c>
      <c r="X131" s="800"/>
      <c r="Y131" s="800"/>
      <c r="Z131" s="801"/>
      <c r="AA131" s="802">
        <v>10514875</v>
      </c>
      <c r="AB131" s="803"/>
      <c r="AC131" s="803"/>
      <c r="AD131" s="803"/>
      <c r="AE131" s="804"/>
      <c r="AF131" s="805">
        <v>10334461</v>
      </c>
      <c r="AG131" s="803"/>
      <c r="AH131" s="803"/>
      <c r="AI131" s="803"/>
      <c r="AJ131" s="804"/>
      <c r="AK131" s="805">
        <v>10252318</v>
      </c>
      <c r="AL131" s="803"/>
      <c r="AM131" s="803"/>
      <c r="AN131" s="803"/>
      <c r="AO131" s="804"/>
      <c r="AP131" s="806"/>
      <c r="AQ131" s="807"/>
      <c r="AR131" s="807"/>
      <c r="AS131" s="807"/>
      <c r="AT131" s="808"/>
      <c r="AU131" s="284"/>
      <c r="AV131" s="284"/>
      <c r="AW131" s="284"/>
      <c r="AX131" s="767" t="s">
        <v>503</v>
      </c>
      <c r="AY131" s="768"/>
      <c r="AZ131" s="768"/>
      <c r="BA131" s="768"/>
      <c r="BB131" s="768"/>
      <c r="BC131" s="768"/>
      <c r="BD131" s="768"/>
      <c r="BE131" s="769"/>
      <c r="BF131" s="770">
        <v>37.200000000000003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505</v>
      </c>
      <c r="W132" s="780"/>
      <c r="X132" s="780"/>
      <c r="Y132" s="780"/>
      <c r="Z132" s="781"/>
      <c r="AA132" s="782">
        <v>8.9745527169999999</v>
      </c>
      <c r="AB132" s="783"/>
      <c r="AC132" s="783"/>
      <c r="AD132" s="783"/>
      <c r="AE132" s="784"/>
      <c r="AF132" s="785">
        <v>9.4170561970000009</v>
      </c>
      <c r="AG132" s="783"/>
      <c r="AH132" s="783"/>
      <c r="AI132" s="783"/>
      <c r="AJ132" s="784"/>
      <c r="AK132" s="785">
        <v>9.1611477519999998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506</v>
      </c>
      <c r="W133" s="759"/>
      <c r="X133" s="759"/>
      <c r="Y133" s="759"/>
      <c r="Z133" s="760"/>
      <c r="AA133" s="761">
        <v>8.3000000000000007</v>
      </c>
      <c r="AB133" s="762"/>
      <c r="AC133" s="762"/>
      <c r="AD133" s="762"/>
      <c r="AE133" s="763"/>
      <c r="AF133" s="761">
        <v>8.8000000000000007</v>
      </c>
      <c r="AG133" s="762"/>
      <c r="AH133" s="762"/>
      <c r="AI133" s="762"/>
      <c r="AJ133" s="763"/>
      <c r="AK133" s="761">
        <v>9.1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nftNFmFgL2jicDT+5D5+YdOO1li5ARgImTkWHDTMA+q1NAo2G2LHg2qv1YfTzWQHFYYelaAh4N5isoqM2qoxA==" saltValue="i0SD31UxW4F6ddy7kLjS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52"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UltC6xfnrZiv7EjWZnpOf9dBwllXeyUqNtRrPsRox3Mcg62FJE0Nx90dewMelNUIkD90s5Gd7GyDa0hmPIASA==" saltValue="rD/Wc3qjUtnwLxIz+qts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C22"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gSGU8ebr6pogMsJzawfYZFCdFYmT1VtvT2V6F67xiJ8jBLRe+M4uYM+wgqf/h/f4Kvk2KoZyOZbWu2R8gmDbA==" saltValue="VJCqy+M1KKaqHwW2mFUq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515</v>
      </c>
      <c r="AL9" s="1189"/>
      <c r="AM9" s="1189"/>
      <c r="AN9" s="1190"/>
      <c r="AO9" s="312">
        <v>3199214</v>
      </c>
      <c r="AP9" s="312">
        <v>78024</v>
      </c>
      <c r="AQ9" s="313">
        <v>90414</v>
      </c>
      <c r="AR9" s="314">
        <v>-13.7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516</v>
      </c>
      <c r="AL10" s="1189"/>
      <c r="AM10" s="1189"/>
      <c r="AN10" s="1190"/>
      <c r="AO10" s="315">
        <v>320929</v>
      </c>
      <c r="AP10" s="315">
        <v>7827</v>
      </c>
      <c r="AQ10" s="316">
        <v>7325</v>
      </c>
      <c r="AR10" s="317">
        <v>6.9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517</v>
      </c>
      <c r="AL11" s="1189"/>
      <c r="AM11" s="1189"/>
      <c r="AN11" s="1190"/>
      <c r="AO11" s="315">
        <v>584056</v>
      </c>
      <c r="AP11" s="315">
        <v>14244</v>
      </c>
      <c r="AQ11" s="316">
        <v>9426</v>
      </c>
      <c r="AR11" s="317">
        <v>51.1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518</v>
      </c>
      <c r="AL12" s="1189"/>
      <c r="AM12" s="1189"/>
      <c r="AN12" s="1190"/>
      <c r="AO12" s="315" t="s">
        <v>519</v>
      </c>
      <c r="AP12" s="315" t="s">
        <v>519</v>
      </c>
      <c r="AQ12" s="316">
        <v>1167</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520</v>
      </c>
      <c r="AL13" s="1189"/>
      <c r="AM13" s="1189"/>
      <c r="AN13" s="1190"/>
      <c r="AO13" s="315" t="s">
        <v>519</v>
      </c>
      <c r="AP13" s="315" t="s">
        <v>519</v>
      </c>
      <c r="AQ13" s="316">
        <v>3</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521</v>
      </c>
      <c r="AL14" s="1189"/>
      <c r="AM14" s="1189"/>
      <c r="AN14" s="1190"/>
      <c r="AO14" s="315">
        <v>194838</v>
      </c>
      <c r="AP14" s="315">
        <v>4752</v>
      </c>
      <c r="AQ14" s="316">
        <v>4078</v>
      </c>
      <c r="AR14" s="317">
        <v>16.5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522</v>
      </c>
      <c r="AL15" s="1189"/>
      <c r="AM15" s="1189"/>
      <c r="AN15" s="1190"/>
      <c r="AO15" s="315">
        <v>445046</v>
      </c>
      <c r="AP15" s="315">
        <v>10854</v>
      </c>
      <c r="AQ15" s="316">
        <v>2195</v>
      </c>
      <c r="AR15" s="317">
        <v>394.5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523</v>
      </c>
      <c r="AL16" s="1192"/>
      <c r="AM16" s="1192"/>
      <c r="AN16" s="1193"/>
      <c r="AO16" s="315">
        <v>-348807</v>
      </c>
      <c r="AP16" s="315">
        <v>-8507</v>
      </c>
      <c r="AQ16" s="316">
        <v>-8893</v>
      </c>
      <c r="AR16" s="317">
        <v>-4.3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4395276</v>
      </c>
      <c r="AP17" s="315">
        <v>107194</v>
      </c>
      <c r="AQ17" s="316">
        <v>105714</v>
      </c>
      <c r="AR17" s="317">
        <v>1.4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528</v>
      </c>
      <c r="AL21" s="1186"/>
      <c r="AM21" s="1186"/>
      <c r="AN21" s="1187"/>
      <c r="AO21" s="327">
        <v>9.66</v>
      </c>
      <c r="AP21" s="328">
        <v>10.07</v>
      </c>
      <c r="AQ21" s="329">
        <v>-0.41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529</v>
      </c>
      <c r="AL22" s="1186"/>
      <c r="AM22" s="1186"/>
      <c r="AN22" s="1187"/>
      <c r="AO22" s="332">
        <v>98.6</v>
      </c>
      <c r="AP22" s="333">
        <v>97.6</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533</v>
      </c>
      <c r="AL32" s="1177"/>
      <c r="AM32" s="1177"/>
      <c r="AN32" s="1178"/>
      <c r="AO32" s="342">
        <v>2899561</v>
      </c>
      <c r="AP32" s="342">
        <v>70716</v>
      </c>
      <c r="AQ32" s="343">
        <v>67110</v>
      </c>
      <c r="AR32" s="344">
        <v>5.4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534</v>
      </c>
      <c r="AL33" s="1177"/>
      <c r="AM33" s="1177"/>
      <c r="AN33" s="1178"/>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535</v>
      </c>
      <c r="AL34" s="1177"/>
      <c r="AM34" s="1177"/>
      <c r="AN34" s="1178"/>
      <c r="AO34" s="342" t="s">
        <v>519</v>
      </c>
      <c r="AP34" s="342" t="s">
        <v>519</v>
      </c>
      <c r="AQ34" s="343">
        <v>6</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536</v>
      </c>
      <c r="AL35" s="1177"/>
      <c r="AM35" s="1177"/>
      <c r="AN35" s="1178"/>
      <c r="AO35" s="342">
        <v>261136</v>
      </c>
      <c r="AP35" s="342">
        <v>6369</v>
      </c>
      <c r="AQ35" s="343">
        <v>17795</v>
      </c>
      <c r="AR35" s="344">
        <v>-64.2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537</v>
      </c>
      <c r="AL36" s="1177"/>
      <c r="AM36" s="1177"/>
      <c r="AN36" s="1178"/>
      <c r="AO36" s="342">
        <v>292570</v>
      </c>
      <c r="AP36" s="342">
        <v>7135</v>
      </c>
      <c r="AQ36" s="343">
        <v>2500</v>
      </c>
      <c r="AR36" s="344">
        <v>185.4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538</v>
      </c>
      <c r="AL37" s="1177"/>
      <c r="AM37" s="1177"/>
      <c r="AN37" s="1178"/>
      <c r="AO37" s="342">
        <v>14770</v>
      </c>
      <c r="AP37" s="342">
        <v>360</v>
      </c>
      <c r="AQ37" s="343">
        <v>1001</v>
      </c>
      <c r="AR37" s="344">
        <v>-64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539</v>
      </c>
      <c r="AL38" s="1180"/>
      <c r="AM38" s="1180"/>
      <c r="AN38" s="1181"/>
      <c r="AO38" s="345" t="s">
        <v>519</v>
      </c>
      <c r="AP38" s="345" t="s">
        <v>519</v>
      </c>
      <c r="AQ38" s="346">
        <v>4</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540</v>
      </c>
      <c r="AL39" s="1180"/>
      <c r="AM39" s="1180"/>
      <c r="AN39" s="1181"/>
      <c r="AO39" s="342">
        <v>-137961</v>
      </c>
      <c r="AP39" s="342">
        <v>-3365</v>
      </c>
      <c r="AQ39" s="343">
        <v>-3748</v>
      </c>
      <c r="AR39" s="344">
        <v>-10.199999999999999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541</v>
      </c>
      <c r="AL40" s="1177"/>
      <c r="AM40" s="1177"/>
      <c r="AN40" s="1178"/>
      <c r="AO40" s="342">
        <v>-2390846</v>
      </c>
      <c r="AP40" s="342">
        <v>-58309</v>
      </c>
      <c r="AQ40" s="343">
        <v>-58908</v>
      </c>
      <c r="AR40" s="344">
        <v>-1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939230</v>
      </c>
      <c r="AP41" s="342">
        <v>22906</v>
      </c>
      <c r="AQ41" s="343">
        <v>25761</v>
      </c>
      <c r="AR41" s="344">
        <v>-11.1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510</v>
      </c>
      <c r="AN49" s="1171" t="s">
        <v>545</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2827762</v>
      </c>
      <c r="AN51" s="364">
        <v>65147</v>
      </c>
      <c r="AO51" s="365">
        <v>0.1</v>
      </c>
      <c r="AP51" s="366">
        <v>106614</v>
      </c>
      <c r="AQ51" s="367">
        <v>17.2</v>
      </c>
      <c r="AR51" s="368">
        <v>-17.100000000000001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1754808</v>
      </c>
      <c r="AN52" s="372">
        <v>40428</v>
      </c>
      <c r="AO52" s="373">
        <v>7.8</v>
      </c>
      <c r="AP52" s="374">
        <v>45545</v>
      </c>
      <c r="AQ52" s="375">
        <v>20.7</v>
      </c>
      <c r="AR52" s="376">
        <v>-12.9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3506138</v>
      </c>
      <c r="AN53" s="364">
        <v>81825</v>
      </c>
      <c r="AO53" s="365">
        <v>25.6</v>
      </c>
      <c r="AP53" s="366">
        <v>85459</v>
      </c>
      <c r="AQ53" s="367">
        <v>-19.8</v>
      </c>
      <c r="AR53" s="368">
        <v>45.4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1942718</v>
      </c>
      <c r="AN54" s="372">
        <v>45339</v>
      </c>
      <c r="AO54" s="373">
        <v>12.1</v>
      </c>
      <c r="AP54" s="374">
        <v>44378</v>
      </c>
      <c r="AQ54" s="375">
        <v>-2.6</v>
      </c>
      <c r="AR54" s="376">
        <v>14.7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4028174</v>
      </c>
      <c r="AN55" s="364">
        <v>95368</v>
      </c>
      <c r="AO55" s="365">
        <v>16.600000000000001</v>
      </c>
      <c r="AP55" s="366">
        <v>83280</v>
      </c>
      <c r="AQ55" s="367">
        <v>-2.5</v>
      </c>
      <c r="AR55" s="368">
        <v>19.100000000000001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2188353</v>
      </c>
      <c r="AN56" s="372">
        <v>51810</v>
      </c>
      <c r="AO56" s="373">
        <v>14.3</v>
      </c>
      <c r="AP56" s="374">
        <v>43123</v>
      </c>
      <c r="AQ56" s="375">
        <v>-2.8</v>
      </c>
      <c r="AR56" s="376">
        <v>17.100000000000001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5258629</v>
      </c>
      <c r="AN57" s="364">
        <v>126315</v>
      </c>
      <c r="AO57" s="365">
        <v>32.5</v>
      </c>
      <c r="AP57" s="366">
        <v>88968</v>
      </c>
      <c r="AQ57" s="367">
        <v>6.8</v>
      </c>
      <c r="AR57" s="368">
        <v>25.7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4169975</v>
      </c>
      <c r="AN58" s="372">
        <v>100165</v>
      </c>
      <c r="AO58" s="373">
        <v>93.3</v>
      </c>
      <c r="AP58" s="374">
        <v>45482</v>
      </c>
      <c r="AQ58" s="375">
        <v>5.5</v>
      </c>
      <c r="AR58" s="376">
        <v>87.8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5259724</v>
      </c>
      <c r="AN59" s="364">
        <v>128277</v>
      </c>
      <c r="AO59" s="365">
        <v>1.6</v>
      </c>
      <c r="AP59" s="366">
        <v>85173</v>
      </c>
      <c r="AQ59" s="367">
        <v>-4.3</v>
      </c>
      <c r="AR59" s="368">
        <v>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3820699</v>
      </c>
      <c r="AN60" s="372">
        <v>93181</v>
      </c>
      <c r="AO60" s="373">
        <v>-7</v>
      </c>
      <c r="AP60" s="374">
        <v>43913</v>
      </c>
      <c r="AQ60" s="375">
        <v>-3.4</v>
      </c>
      <c r="AR60" s="376">
        <v>-3.6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4176085</v>
      </c>
      <c r="AN61" s="379">
        <v>99386</v>
      </c>
      <c r="AO61" s="380">
        <v>15.3</v>
      </c>
      <c r="AP61" s="381">
        <v>89899</v>
      </c>
      <c r="AQ61" s="382">
        <v>-0.5</v>
      </c>
      <c r="AR61" s="368">
        <v>15.8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2775311</v>
      </c>
      <c r="AN62" s="372">
        <v>66185</v>
      </c>
      <c r="AO62" s="373">
        <v>24.1</v>
      </c>
      <c r="AP62" s="374">
        <v>44488</v>
      </c>
      <c r="AQ62" s="375">
        <v>3.5</v>
      </c>
      <c r="AR62" s="376">
        <v>20.6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PBztIsbdALzw19zeBbTCdy9DYSFxWiR1cHJnPIV3+vsZVRetnXDfTlvBgTZbykmFV98de/1LWq7bM+AY4DxWw==" saltValue="Q4H9Rn/XvShrpX47Ud8+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76"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RBBG4IKCDySvoJpcbqUdMFpl/MX94mTeLewzHD+qnE0QLAyk6lQkagF2YUJHlufcg0ApriLcXg0xAKHH9he8A==" saltValue="40zt2A2VXKHc3n27MquW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eUKF/ozSY46WfSLI0ZouWkOE/I+xQVjqCfwUdAHpCMZYlKhsV+NdPfWIIkjaOPq4NaTT8OWg7O52r8te2fA3w==" saltValue="vOYbzIH/5p9LVQ2yj6Co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2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4" t="s">
        <v>3</v>
      </c>
      <c r="D47" s="1194"/>
      <c r="E47" s="1195"/>
      <c r="F47" s="11">
        <v>24.54</v>
      </c>
      <c r="G47" s="12">
        <v>23.66</v>
      </c>
      <c r="H47" s="12">
        <v>20.61</v>
      </c>
      <c r="I47" s="12">
        <v>18.66</v>
      </c>
      <c r="J47" s="13">
        <v>20.66</v>
      </c>
    </row>
    <row r="48" spans="2:10" ht="57.75" customHeight="1" x14ac:dyDescent="0.15">
      <c r="B48" s="14"/>
      <c r="C48" s="1196" t="s">
        <v>4</v>
      </c>
      <c r="D48" s="1196"/>
      <c r="E48" s="1197"/>
      <c r="F48" s="15">
        <v>6.64</v>
      </c>
      <c r="G48" s="16">
        <v>9.36</v>
      </c>
      <c r="H48" s="16">
        <v>8.1300000000000008</v>
      </c>
      <c r="I48" s="16">
        <v>6.6</v>
      </c>
      <c r="J48" s="17">
        <v>6.83</v>
      </c>
    </row>
    <row r="49" spans="2:10" ht="57.75" customHeight="1" thickBot="1" x14ac:dyDescent="0.2">
      <c r="B49" s="18"/>
      <c r="C49" s="1198" t="s">
        <v>5</v>
      </c>
      <c r="D49" s="1198"/>
      <c r="E49" s="1199"/>
      <c r="F49" s="19" t="s">
        <v>566</v>
      </c>
      <c r="G49" s="20" t="s">
        <v>567</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tA6v/HHfWBqPAhtJeZZZZKvyOMy+9P5LdDoNsRLPTGD0w2sVnDDWDdHWfiKmg3wJFQH9kQXHvja9FrTx30fUQ==" saltValue="VJt6LBXDmgViUu0ErVnO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2020-03-06T00:15:32Z</cp:lastPrinted>
  <dcterms:created xsi:type="dcterms:W3CDTF">2020-02-10T06:28:12Z</dcterms:created>
  <dcterms:modified xsi:type="dcterms:W3CDTF">2020-03-31T00:27:46Z</dcterms:modified>
  <cp:category/>
</cp:coreProperties>
</file>